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Work\002. Project\68. THAI ASAHI DENSO\01. Utility and Production monitoring system\Schedule\Main schedule\"/>
    </mc:Choice>
  </mc:AlternateContent>
  <xr:revisionPtr revIDLastSave="0" documentId="13_ncr:1_{C7D29CAC-D972-4F1B-B295-E4574988637B}" xr6:coauthVersionLast="47" xr6:coauthVersionMax="47" xr10:uidLastSave="{00000000-0000-0000-0000-000000000000}"/>
  <bookViews>
    <workbookView xWindow="28680" yWindow="-120" windowWidth="29040" windowHeight="15720" xr2:uid="{00000000-000D-0000-FFFF-FFFF00000000}"/>
  </bookViews>
  <sheets>
    <sheet name="GanttChart" sheetId="9" r:id="rId1"/>
  </sheets>
  <definedNames>
    <definedName name="prevWBS" localSheetId="0">GanttChart!$A1048576</definedName>
    <definedName name="_xlnm.Print_Area" localSheetId="0">GanttChart!$A$1:$FH$45</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workbook>
</file>

<file path=xl/calcChain.xml><?xml version="1.0" encoding="utf-8"?>
<calcChain xmlns="http://schemas.openxmlformats.org/spreadsheetml/2006/main">
  <c r="H38" i="9" l="1"/>
  <c r="F38" i="9"/>
  <c r="I38" i="9"/>
  <c r="F35" i="9"/>
  <c r="I35" i="9" s="1"/>
  <c r="F24" i="9"/>
  <c r="I24" i="9"/>
  <c r="F40" i="9"/>
  <c r="I40" i="9" s="1"/>
  <c r="F39" i="9"/>
  <c r="I39" i="9" s="1"/>
  <c r="F37" i="9"/>
  <c r="I37" i="9" s="1"/>
  <c r="F36" i="9"/>
  <c r="I36" i="9" s="1"/>
  <c r="F44" i="9"/>
  <c r="I44" i="9" s="1"/>
  <c r="F43" i="9"/>
  <c r="I43" i="9" s="1"/>
  <c r="F42" i="9"/>
  <c r="I42" i="9" s="1"/>
  <c r="F34" i="9"/>
  <c r="I34" i="9" s="1"/>
  <c r="F33" i="9"/>
  <c r="I33" i="9" s="1"/>
  <c r="F32" i="9"/>
  <c r="I32" i="9" s="1"/>
  <c r="F31" i="9"/>
  <c r="I31" i="9" s="1"/>
  <c r="F30" i="9"/>
  <c r="I30" i="9" s="1"/>
  <c r="F29" i="9"/>
  <c r="I29" i="9" s="1"/>
  <c r="F28" i="9"/>
  <c r="I28" i="9" s="1"/>
  <c r="F27" i="9"/>
  <c r="I27" i="9" s="1"/>
  <c r="F26" i="9"/>
  <c r="I26" i="9" s="1"/>
  <c r="F25" i="9"/>
  <c r="I25" i="9" s="1"/>
  <c r="A48" i="9"/>
  <c r="A49" i="9" s="1"/>
  <c r="A50" i="9" s="1"/>
  <c r="A51" i="9" s="1"/>
  <c r="A52" i="9"/>
  <c r="F22" i="9"/>
  <c r="F20" i="9"/>
  <c r="F19" i="9"/>
  <c r="C19" i="9"/>
  <c r="F14" i="9"/>
  <c r="I14" i="9" s="1"/>
  <c r="F13" i="9"/>
  <c r="I13" i="9" s="1"/>
  <c r="F12" i="9"/>
  <c r="I12" i="9" s="1"/>
  <c r="F45" i="9"/>
  <c r="F41" i="9"/>
  <c r="F17" i="9" l="1"/>
  <c r="I45" i="9" l="1"/>
  <c r="F21" i="9"/>
  <c r="F16" i="9"/>
  <c r="F15" i="9"/>
  <c r="F11" i="9"/>
  <c r="C22" i="9"/>
  <c r="C21" i="9"/>
  <c r="F49" i="9" l="1"/>
  <c r="F50" i="9" s="1"/>
  <c r="I50" i="9" s="1"/>
  <c r="F48" i="9"/>
  <c r="I48" i="9" s="1"/>
  <c r="F8" i="9"/>
  <c r="I8" i="9" s="1"/>
  <c r="F23" i="9"/>
  <c r="I23" i="9" s="1"/>
  <c r="F18" i="9"/>
  <c r="I18" i="9" s="1"/>
  <c r="F10" i="9"/>
  <c r="I10" i="9" s="1"/>
  <c r="F51" i="9" l="1"/>
  <c r="I51" i="9" s="1"/>
  <c r="I49" i="9"/>
  <c r="F9" i="9" l="1"/>
  <c r="I9" i="9" s="1"/>
  <c r="K6" i="9"/>
  <c r="K7" i="9" l="1"/>
  <c r="K4" i="9"/>
  <c r="A8" i="9"/>
  <c r="L6" i="9" l="1"/>
  <c r="I11" i="9" l="1"/>
  <c r="I20" i="9"/>
  <c r="I19" i="9"/>
  <c r="M6" i="9"/>
  <c r="I21" i="9"/>
  <c r="I41" i="9" l="1"/>
  <c r="N6" i="9"/>
  <c r="I22" i="9" l="1"/>
  <c r="O6" i="9"/>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12" i="9" s="1"/>
  <c r="A13" i="9" s="1"/>
  <c r="A14" i="9" s="1"/>
  <c r="A15" i="9" s="1"/>
  <c r="A16" i="9" s="1"/>
  <c r="A17" i="9" s="1"/>
  <c r="AR7" i="9" l="1"/>
  <c r="AS6" i="9"/>
  <c r="A18" i="9" l="1"/>
  <c r="A19" i="9" s="1"/>
  <c r="A20" i="9" s="1"/>
  <c r="A21" i="9" s="1"/>
  <c r="A22" i="9" s="1"/>
  <c r="AS7" i="9"/>
  <c r="AT6" i="9"/>
  <c r="AU6" i="9" l="1"/>
  <c r="AT7" i="9"/>
  <c r="AT4" i="9"/>
  <c r="AT5" i="9"/>
  <c r="A23" i="9"/>
  <c r="A24" i="9" s="1"/>
  <c r="A25" i="9" s="1"/>
  <c r="I15" i="9"/>
  <c r="AV6" i="9" l="1"/>
  <c r="AU7" i="9"/>
  <c r="I16" i="9"/>
  <c r="I17" i="9"/>
  <c r="A26" i="9" l="1"/>
  <c r="A27" i="9" s="1"/>
  <c r="A28" i="9" s="1"/>
  <c r="A29" i="9" s="1"/>
  <c r="A30" i="9" s="1"/>
  <c r="A31" i="9" s="1"/>
  <c r="A32" i="9" s="1"/>
  <c r="A33" i="9" s="1"/>
  <c r="A34" i="9" s="1"/>
  <c r="A35" i="9" s="1"/>
  <c r="AW6" i="9"/>
  <c r="AV7" i="9"/>
  <c r="A36" i="9" l="1"/>
  <c r="A37" i="9" s="1"/>
  <c r="A38" i="9" s="1"/>
  <c r="AW7" i="9"/>
  <c r="AX6" i="9"/>
  <c r="A39" i="9" l="1"/>
  <c r="A40" i="9" s="1"/>
  <c r="A41" i="9" s="1"/>
  <c r="A42" i="9" s="1"/>
  <c r="A43" i="9" s="1"/>
  <c r="A44" i="9" s="1"/>
  <c r="A45" i="9" s="1"/>
  <c r="AX7" i="9"/>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U5" i="9" l="1"/>
  <c r="EU4" i="9"/>
  <c r="EU7" i="9"/>
  <c r="EV6" i="9"/>
  <c r="EV7" i="9" l="1"/>
  <c r="EW6" i="9"/>
  <c r="EX6" i="9" l="1"/>
  <c r="EW7" i="9"/>
  <c r="EX7" i="9" l="1"/>
  <c r="EY6" i="9"/>
  <c r="EZ6" i="9" l="1"/>
  <c r="EY7" i="9"/>
  <c r="EZ7" i="9" l="1"/>
  <c r="FA6" i="9"/>
  <c r="FA7" i="9" l="1"/>
  <c r="FB6" i="9"/>
  <c r="FC6" i="9" l="1"/>
  <c r="FB4" i="9"/>
  <c r="FB7" i="9"/>
  <c r="FB5" i="9"/>
  <c r="FD6" i="9" l="1"/>
  <c r="FC7" i="9"/>
  <c r="FE6" i="9" l="1"/>
  <c r="FD7" i="9"/>
  <c r="FF6" i="9" l="1"/>
  <c r="FE7" i="9"/>
  <c r="FG6" i="9" l="1"/>
  <c r="FF7" i="9"/>
  <c r="FH6" i="9" l="1"/>
  <c r="FH7" i="9" s="1"/>
  <c r="FG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Administrator</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 ref="BH15" authorId="2" shapeId="0" xr:uid="{27CB08C1-D2D3-4BE0-B934-9536EEDFC2CB}">
      <text>
        <r>
          <rPr>
            <sz val="9"/>
            <color indexed="81"/>
            <rFont val="Tahoma"/>
            <family val="2"/>
          </rPr>
          <t>TAD : Specification confrim</t>
        </r>
      </text>
    </comment>
  </commentList>
</comments>
</file>

<file path=xl/sharedStrings.xml><?xml version="1.0" encoding="utf-8"?>
<sst xmlns="http://schemas.openxmlformats.org/spreadsheetml/2006/main" count="90" uniqueCount="60">
  <si>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</si>
  <si>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</si>
  <si>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</si>
  <si>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</si>
  <si>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</si>
  <si>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</si>
  <si>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</si>
  <si>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</si>
  <si>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</si>
  <si>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</si>
  <si>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</si>
  <si>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</si>
  <si>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</si>
  <si>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</si>
  <si>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</si>
  <si>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</si>
  <si>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</si>
  <si>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</si>
  <si>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</si>
  <si>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</si>
  <si>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</si>
  <si>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</si>
  <si>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</si>
  <si>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</si>
  <si>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</si>
  <si>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</si>
  <si>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</si>
  <si>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</si>
  <si>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</si>
  <si>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</si>
  <si>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</si>
  <si>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</si>
  <si>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Internal final test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</si>
  <si>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</si>
  <si>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</si>
  <si>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</si>
  <si>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</si>
  <si>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 PJ250039 : THAI ASAHI DENSO CO., LTD ]</t>
  </si>
  <si>
    <t>TAD/Tomas</t>
  </si>
  <si>
    <t>Hardware procurement</t>
  </si>
  <si>
    <t>【Gantt chart】Project schedule for Utility and production line monitoring system</t>
  </si>
  <si>
    <t>Utility monitoring system</t>
  </si>
  <si>
    <t>Production monitoring system</t>
  </si>
  <si>
    <t>Requirements confirmation</t>
  </si>
  <si>
    <t>Utility monitoring system confirmation</t>
  </si>
  <si>
    <t>Production system confirmation</t>
  </si>
  <si>
    <t>Installation and wiring cabinet Utility Air compresser, Dryer</t>
  </si>
  <si>
    <t>Installation and wiring cabinet Blower Exhaut</t>
  </si>
  <si>
    <t>Installation and wiring cabinet PLC (server room)</t>
  </si>
  <si>
    <t>Add connection cable between old and new Blower Exhaust cabinets.</t>
  </si>
  <si>
    <t>Connect the RS485 cable to loop 1 (air compressor)</t>
  </si>
  <si>
    <t>Connect the RS485 loop 2 (inverter)</t>
  </si>
  <si>
    <t>Installation and wiring Air flow sensor</t>
  </si>
  <si>
    <t>Connect the RS485 loop 2 (Air flow sensor)</t>
  </si>
  <si>
    <t>System utility integration test</t>
  </si>
  <si>
    <t>Installation wall rack and switching Hub</t>
  </si>
  <si>
    <t>System production integration test</t>
  </si>
  <si>
    <t>Wiring and installation Conduit &amp; Pipeping</t>
  </si>
  <si>
    <t>Hardware installation &lt; Utility hardware installation &gt;</t>
  </si>
  <si>
    <t>Hardware installation &lt; Production hardware installation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</si>
</sst>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b/>
      <sz val="9"/>
      <name val="Meiryo UI"/>
      <family val="2"/>
    </font>
    <font>
      <sz val="9"/>
      <name val="Meiryo UI"/>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5">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88" fontId="34" fillId="0" borderId="15" xfId="0" applyNumberFormat="1" applyFont="1" applyBorder="1" applyAlignment="1">
      <alignment horizontal="center" vertical="center" shrinkToFit="1"/>
    </xf>
    <xf numFmtId="188" fontId="34" fillId="0" borderId="13" xfId="0" applyNumberFormat="1" applyFont="1" applyBorder="1" applyAlignment="1">
      <alignment horizontal="center" vertical="center" shrinkToFit="1"/>
    </xf>
    <xf numFmtId="188"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87" fontId="30" fillId="23" borderId="14" xfId="0" applyNumberFormat="1" applyFont="1" applyFill="1" applyBorder="1" applyAlignment="1">
      <alignment horizontal="right" vertical="center"/>
    </xf>
    <xf numFmtId="187"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87" fontId="39" fillId="24" borderId="12" xfId="0" applyNumberFormat="1" applyFont="1" applyFill="1" applyBorder="1" applyAlignment="1">
      <alignment horizontal="center" vertical="center"/>
    </xf>
    <xf numFmtId="187"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30" fillId="0" borderId="0" xfId="0" applyFont="1" applyAlignment="1">
      <alignment vertical="center"/>
    </xf>
    <xf numFmtId="0" fontId="41" fillId="22" borderId="0" xfId="0" applyFont="1" applyFill="1" applyAlignment="1">
      <alignment vertical="center"/>
    </xf>
    <xf numFmtId="0" fontId="28" fillId="23" borderId="0" xfId="0" applyFont="1" applyFill="1" applyAlignment="1">
      <alignment vertical="center"/>
    </xf>
    <xf numFmtId="0" fontId="42" fillId="22" borderId="0" xfId="0" applyFont="1" applyFill="1" applyAlignment="1">
      <alignment vertical="center"/>
    </xf>
    <xf numFmtId="0" fontId="42"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3"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90" fontId="39" fillId="24" borderId="12" xfId="0" applyNumberFormat="1" applyFont="1" applyFill="1" applyBorder="1" applyAlignment="1">
      <alignment horizontal="center" vertical="center"/>
    </xf>
    <xf numFmtId="190" fontId="39" fillId="0" borderId="12" xfId="0" applyNumberFormat="1" applyFont="1" applyBorder="1" applyAlignment="1">
      <alignment horizontal="center" vertical="center"/>
    </xf>
    <xf numFmtId="190" fontId="30" fillId="23" borderId="10" xfId="0" applyNumberFormat="1" applyFont="1" applyFill="1" applyBorder="1" applyAlignment="1">
      <alignment horizontal="center" vertical="center"/>
    </xf>
    <xf numFmtId="0" fontId="45" fillId="0" borderId="10" xfId="0" applyFont="1" applyBorder="1" applyAlignment="1">
      <alignment vertical="center" wrapText="1"/>
    </xf>
    <xf numFmtId="0" fontId="46" fillId="0" borderId="10" xfId="0" applyFont="1" applyBorder="1" applyAlignment="1">
      <alignment vertical="center" wrapText="1"/>
    </xf>
    <xf numFmtId="190" fontId="39" fillId="25" borderId="12"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89" fontId="28" fillId="0" borderId="15" xfId="0" applyNumberFormat="1" applyFont="1" applyBorder="1" applyAlignment="1">
      <alignment horizontal="center" vertical="center"/>
    </xf>
    <xf numFmtId="189" fontId="28" fillId="0" borderId="13" xfId="0" applyNumberFormat="1" applyFont="1" applyBorder="1" applyAlignment="1">
      <alignment horizontal="center" vertical="center"/>
    </xf>
    <xf numFmtId="189" fontId="28" fillId="0" borderId="16" xfId="0" applyNumberFormat="1" applyFont="1" applyBorder="1" applyAlignment="1">
      <alignment horizontal="center" vertical="center"/>
    </xf>
    <xf numFmtId="0" fontId="44" fillId="0" borderId="0" xfId="34" applyFont="1" applyBorder="1" applyAlignment="1" applyProtection="1">
      <alignment horizontal="left" vertical="center"/>
    </xf>
    <xf numFmtId="190" fontId="28"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5">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2</xdr:col>
      <xdr:colOff>18187</xdr:colOff>
      <xdr:row>5</xdr:row>
      <xdr:rowOff>116205</xdr:rowOff>
    </xdr:from>
    <xdr:to>
      <xdr:col>7</xdr:col>
      <xdr:colOff>318273</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104775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FH52"/>
  <sheetViews>
    <sheetView showGridLines="0" tabSelected="1" view="pageBreakPreview" zoomScale="55" zoomScaleNormal="55" zoomScaleSheetLayoutView="55" workbookViewId="0">
      <pane ySplit="7" topLeftCell="A8" activePane="bottomLeft" state="frozen"/>
      <selection pane="bottomLeft" activeCell="BF20" sqref="BF20"/>
    </sheetView>
  </sheetViews>
  <sheetFormatPr defaultColWidth="9.140625" defaultRowHeight="14.25" x14ac:dyDescent="0.25"/>
  <cols>
    <col min="1" max="1" width="6.85546875" style="3" customWidth="1"/>
    <col min="2" max="2" width="66.85546875" style="3" customWidth="1"/>
    <col min="3" max="3" width="14" style="3" customWidth="1"/>
    <col min="4" max="4" width="6.85546875" style="3" hidden="1" customWidth="1"/>
    <col min="5" max="5" width="14.140625" style="3" customWidth="1"/>
    <col min="6" max="6" width="13.7109375" style="3" bestFit="1" customWidth="1"/>
    <col min="7" max="7" width="6" style="3" customWidth="1"/>
    <col min="8" max="8" width="6.7109375" style="3" customWidth="1"/>
    <col min="9" max="9" width="6.42578125" style="3" customWidth="1"/>
    <col min="10" max="10" width="1.85546875" style="3" customWidth="1"/>
    <col min="11" max="150" width="2.42578125" style="3" customWidth="1"/>
    <col min="151" max="151" width="2.7109375" style="3" bestFit="1" customWidth="1"/>
    <col min="152" max="152" width="2.28515625" style="3" bestFit="1" customWidth="1"/>
    <col min="153" max="153" width="3" style="3" bestFit="1" customWidth="1"/>
    <col min="154" max="155" width="2.28515625" style="3" bestFit="1" customWidth="1"/>
    <col min="156" max="157" width="3.28515625" style="3" bestFit="1" customWidth="1"/>
    <col min="158" max="164" width="2.28515625" style="3" customWidth="1"/>
    <col min="165" max="16384" width="9.140625" style="3"/>
  </cols>
  <sheetData>
    <row r="1" spans="1:164" ht="30" customHeight="1" x14ac:dyDescent="0.25">
      <c r="A1" s="1" t="s">
        <v>40</v>
      </c>
      <c r="B1" s="2"/>
      <c r="C1" s="2"/>
      <c r="D1" s="2"/>
      <c r="E1" s="2"/>
      <c r="F1" s="2"/>
      <c r="I1" s="4"/>
      <c r="K1" s="83" t="s">
        <v>17</v>
      </c>
      <c r="L1" s="83"/>
      <c r="M1" s="83"/>
      <c r="N1" s="83"/>
      <c r="O1" s="83"/>
      <c r="P1" s="83"/>
      <c r="Q1" s="83"/>
      <c r="R1" s="83"/>
      <c r="S1" s="83"/>
      <c r="T1" s="83"/>
      <c r="U1" s="83"/>
      <c r="V1" s="83"/>
      <c r="W1" s="83"/>
      <c r="X1" s="83"/>
      <c r="Y1" s="83"/>
      <c r="Z1" s="83"/>
      <c r="AA1" s="83"/>
      <c r="AB1" s="83"/>
      <c r="AC1" s="83"/>
      <c r="AD1" s="83"/>
      <c r="AE1" s="83"/>
    </row>
    <row r="2" spans="1:164" ht="18" customHeight="1" x14ac:dyDescent="0.25">
      <c r="A2" s="5" t="s">
        <v>37</v>
      </c>
      <c r="B2" s="6"/>
      <c r="C2" s="6"/>
      <c r="D2" s="7"/>
      <c r="E2" s="8"/>
      <c r="F2" s="8"/>
      <c r="H2" s="9"/>
    </row>
    <row r="3" spans="1:164" ht="15.75" x14ac:dyDescent="0.25">
      <c r="A3" s="5"/>
      <c r="H3" s="9"/>
      <c r="K3" s="10"/>
      <c r="L3" s="10"/>
      <c r="M3" s="10"/>
      <c r="N3" s="10"/>
      <c r="O3" s="10"/>
      <c r="P3" s="10"/>
      <c r="Q3" s="10"/>
      <c r="R3" s="10"/>
      <c r="S3" s="10"/>
      <c r="T3" s="10"/>
      <c r="U3" s="10"/>
      <c r="V3" s="10"/>
      <c r="W3" s="10"/>
      <c r="X3" s="10"/>
      <c r="Y3" s="10"/>
      <c r="Z3" s="10"/>
      <c r="AA3" s="10"/>
    </row>
    <row r="4" spans="1:164" ht="17.25" customHeight="1" x14ac:dyDescent="0.25">
      <c r="B4" s="4" t="s">
        <v>14</v>
      </c>
      <c r="C4" s="84">
        <v>45890</v>
      </c>
      <c r="D4" s="84"/>
      <c r="E4" s="84"/>
      <c r="G4" s="4" t="s">
        <v>13</v>
      </c>
      <c r="H4" s="11">
        <v>1</v>
      </c>
      <c r="K4" s="77" t="str">
        <f>"Week "&amp;(K6-($C$4-WEEKDAY($C$4,1)+2))/7+1</f>
        <v>Week 1</v>
      </c>
      <c r="L4" s="78"/>
      <c r="M4" s="78"/>
      <c r="N4" s="78"/>
      <c r="O4" s="78"/>
      <c r="P4" s="78"/>
      <c r="Q4" s="79"/>
      <c r="R4" s="77" t="str">
        <f>"Week "&amp;(R6-($C$4-WEEKDAY($C$4,1)+2))/7+1</f>
        <v>Week 2</v>
      </c>
      <c r="S4" s="78"/>
      <c r="T4" s="78"/>
      <c r="U4" s="78"/>
      <c r="V4" s="78"/>
      <c r="W4" s="78"/>
      <c r="X4" s="79"/>
      <c r="Y4" s="77" t="str">
        <f>"Week "&amp;(Y6-($C$4-WEEKDAY($C$4,1)+2))/7+1</f>
        <v>Week 3</v>
      </c>
      <c r="Z4" s="78"/>
      <c r="AA4" s="78"/>
      <c r="AB4" s="78"/>
      <c r="AC4" s="78"/>
      <c r="AD4" s="78"/>
      <c r="AE4" s="79"/>
      <c r="AF4" s="77" t="str">
        <f>"Week "&amp;(AF6-($C$4-WEEKDAY($C$4,1)+2))/7+1</f>
        <v>Week 4</v>
      </c>
      <c r="AG4" s="78"/>
      <c r="AH4" s="78"/>
      <c r="AI4" s="78"/>
      <c r="AJ4" s="78"/>
      <c r="AK4" s="78"/>
      <c r="AL4" s="79"/>
      <c r="AM4" s="77" t="str">
        <f>"Week "&amp;(AM6-($C$4-WEEKDAY($C$4,1)+2))/7+1</f>
        <v>Week 5</v>
      </c>
      <c r="AN4" s="78"/>
      <c r="AO4" s="78"/>
      <c r="AP4" s="78"/>
      <c r="AQ4" s="78"/>
      <c r="AR4" s="78"/>
      <c r="AS4" s="79"/>
      <c r="AT4" s="77" t="str">
        <f>"Week "&amp;(AT6-($C$4-WEEKDAY($C$4,1)+2))/7+1</f>
        <v>Week 6</v>
      </c>
      <c r="AU4" s="78"/>
      <c r="AV4" s="78"/>
      <c r="AW4" s="78"/>
      <c r="AX4" s="78"/>
      <c r="AY4" s="78"/>
      <c r="AZ4" s="79"/>
      <c r="BA4" s="77" t="str">
        <f>"Week "&amp;(BA6-($C$4-WEEKDAY($C$4,1)+2))/7+1</f>
        <v>Week 7</v>
      </c>
      <c r="BB4" s="78"/>
      <c r="BC4" s="78"/>
      <c r="BD4" s="78"/>
      <c r="BE4" s="78"/>
      <c r="BF4" s="78"/>
      <c r="BG4" s="79"/>
      <c r="BH4" s="77" t="str">
        <f>"Week "&amp;(BH6-($C$4-WEEKDAY($C$4,1)+2))/7+1</f>
        <v>Week 8</v>
      </c>
      <c r="BI4" s="78"/>
      <c r="BJ4" s="78"/>
      <c r="BK4" s="78"/>
      <c r="BL4" s="78"/>
      <c r="BM4" s="78"/>
      <c r="BN4" s="79"/>
      <c r="BO4" s="77" t="str">
        <f>"Week "&amp;(BO6-($C$4-WEEKDAY($C$4,1)+2))/7+1</f>
        <v>Week 9</v>
      </c>
      <c r="BP4" s="78"/>
      <c r="BQ4" s="78"/>
      <c r="BR4" s="78"/>
      <c r="BS4" s="78"/>
      <c r="BT4" s="78"/>
      <c r="BU4" s="79"/>
      <c r="BV4" s="77" t="str">
        <f>"Week "&amp;(BV6-($C$4-WEEKDAY($C$4,1)+2))/7+1</f>
        <v>Week 10</v>
      </c>
      <c r="BW4" s="78"/>
      <c r="BX4" s="78"/>
      <c r="BY4" s="78"/>
      <c r="BZ4" s="78"/>
      <c r="CA4" s="78"/>
      <c r="CB4" s="79"/>
      <c r="CC4" s="77" t="str">
        <f>"Week "&amp;(CC6-($C$4-WEEKDAY($C$4,1)+2))/7+1</f>
        <v>Week 11</v>
      </c>
      <c r="CD4" s="78"/>
      <c r="CE4" s="78"/>
      <c r="CF4" s="78"/>
      <c r="CG4" s="78"/>
      <c r="CH4" s="78"/>
      <c r="CI4" s="79"/>
      <c r="CJ4" s="77" t="str">
        <f>"Week "&amp;(CJ6-($C$4-WEEKDAY($C$4,1)+2))/7+1</f>
        <v>Week 12</v>
      </c>
      <c r="CK4" s="78"/>
      <c r="CL4" s="78"/>
      <c r="CM4" s="78"/>
      <c r="CN4" s="78"/>
      <c r="CO4" s="78"/>
      <c r="CP4" s="79"/>
      <c r="CQ4" s="77" t="str">
        <f>"Week "&amp;(CQ6-($C$4-WEEKDAY($C$4,1)+2))/7+1</f>
        <v>Week 13</v>
      </c>
      <c r="CR4" s="78"/>
      <c r="CS4" s="78"/>
      <c r="CT4" s="78"/>
      <c r="CU4" s="78"/>
      <c r="CV4" s="78"/>
      <c r="CW4" s="79"/>
      <c r="CX4" s="77" t="str">
        <f>"Week "&amp;(CX6-($C$4-WEEKDAY($C$4,1)+2))/7+1</f>
        <v>Week 14</v>
      </c>
      <c r="CY4" s="78"/>
      <c r="CZ4" s="78"/>
      <c r="DA4" s="78"/>
      <c r="DB4" s="78"/>
      <c r="DC4" s="78"/>
      <c r="DD4" s="79"/>
      <c r="DE4" s="77" t="str">
        <f>"Week "&amp;(DE6-($C$4-WEEKDAY($C$4,1)+2))/7+1</f>
        <v>Week 15</v>
      </c>
      <c r="DF4" s="78"/>
      <c r="DG4" s="78"/>
      <c r="DH4" s="78"/>
      <c r="DI4" s="78"/>
      <c r="DJ4" s="78"/>
      <c r="DK4" s="79"/>
      <c r="DL4" s="77" t="str">
        <f>"Week "&amp;(DL6-($C$4-WEEKDAY($C$4,1)+2))/7+1</f>
        <v>Week 16</v>
      </c>
      <c r="DM4" s="78"/>
      <c r="DN4" s="78"/>
      <c r="DO4" s="78"/>
      <c r="DP4" s="78"/>
      <c r="DQ4" s="78"/>
      <c r="DR4" s="79"/>
      <c r="DS4" s="77" t="str">
        <f>"Week "&amp;(DS6-($C$4-WEEKDAY($C$4,1)+2))/7+1</f>
        <v>Week 17</v>
      </c>
      <c r="DT4" s="78"/>
      <c r="DU4" s="78"/>
      <c r="DV4" s="78"/>
      <c r="DW4" s="78"/>
      <c r="DX4" s="78"/>
      <c r="DY4" s="79"/>
      <c r="DZ4" s="77" t="str">
        <f>"Week "&amp;(DZ6-($C$4-WEEKDAY($C$4,1)+2))/7+1</f>
        <v>Week 18</v>
      </c>
      <c r="EA4" s="78"/>
      <c r="EB4" s="78"/>
      <c r="EC4" s="78"/>
      <c r="ED4" s="78"/>
      <c r="EE4" s="78"/>
      <c r="EF4" s="79"/>
      <c r="EG4" s="77" t="str">
        <f>"Week "&amp;(EG6-($C$4-WEEKDAY($C$4,1)+2))/7+1</f>
        <v>Week 19</v>
      </c>
      <c r="EH4" s="78"/>
      <c r="EI4" s="78"/>
      <c r="EJ4" s="78"/>
      <c r="EK4" s="78"/>
      <c r="EL4" s="78"/>
      <c r="EM4" s="79"/>
      <c r="EN4" s="77" t="str">
        <f>"Week "&amp;(EN6-($C$4-WEEKDAY($C$4,1)+2))/7+1</f>
        <v>Week 20</v>
      </c>
      <c r="EO4" s="78"/>
      <c r="EP4" s="78"/>
      <c r="EQ4" s="78"/>
      <c r="ER4" s="78"/>
      <c r="ES4" s="78"/>
      <c r="ET4" s="79"/>
      <c r="EU4" s="77" t="str">
        <f>"Week "&amp;(EU6-($C$4-WEEKDAY($C$4,1)+2))/7+1</f>
        <v>Week 21</v>
      </c>
      <c r="EV4" s="78"/>
      <c r="EW4" s="78"/>
      <c r="EX4" s="78"/>
      <c r="EY4" s="78"/>
      <c r="EZ4" s="78"/>
      <c r="FA4" s="79"/>
      <c r="FB4" s="77" t="str">
        <f>"Week "&amp;(FB6-($C$4-WEEKDAY($C$4,1)+2))/7+1</f>
        <v>Week 22</v>
      </c>
      <c r="FC4" s="78"/>
      <c r="FD4" s="78"/>
      <c r="FE4" s="78"/>
      <c r="FF4" s="78"/>
      <c r="FG4" s="78"/>
      <c r="FH4" s="79"/>
    </row>
    <row r="5" spans="1:164" ht="17.25" customHeight="1" x14ac:dyDescent="0.25">
      <c r="B5" s="4" t="s">
        <v>15</v>
      </c>
      <c r="C5" s="84">
        <v>45992</v>
      </c>
      <c r="D5" s="84"/>
      <c r="E5" s="84"/>
      <c r="K5" s="80">
        <f>K6</f>
        <v>45887</v>
      </c>
      <c r="L5" s="81"/>
      <c r="M5" s="81"/>
      <c r="N5" s="81"/>
      <c r="O5" s="81"/>
      <c r="P5" s="81"/>
      <c r="Q5" s="82"/>
      <c r="R5" s="80">
        <f>R6</f>
        <v>45894</v>
      </c>
      <c r="S5" s="81"/>
      <c r="T5" s="81"/>
      <c r="U5" s="81"/>
      <c r="V5" s="81"/>
      <c r="W5" s="81"/>
      <c r="X5" s="82"/>
      <c r="Y5" s="80">
        <f>Y6</f>
        <v>45901</v>
      </c>
      <c r="Z5" s="81"/>
      <c r="AA5" s="81"/>
      <c r="AB5" s="81"/>
      <c r="AC5" s="81"/>
      <c r="AD5" s="81"/>
      <c r="AE5" s="82"/>
      <c r="AF5" s="80">
        <f>AF6</f>
        <v>45908</v>
      </c>
      <c r="AG5" s="81"/>
      <c r="AH5" s="81"/>
      <c r="AI5" s="81"/>
      <c r="AJ5" s="81"/>
      <c r="AK5" s="81"/>
      <c r="AL5" s="82"/>
      <c r="AM5" s="80">
        <f>AM6</f>
        <v>45915</v>
      </c>
      <c r="AN5" s="81"/>
      <c r="AO5" s="81"/>
      <c r="AP5" s="81"/>
      <c r="AQ5" s="81"/>
      <c r="AR5" s="81"/>
      <c r="AS5" s="82"/>
      <c r="AT5" s="80">
        <f>AT6</f>
        <v>45922</v>
      </c>
      <c r="AU5" s="81"/>
      <c r="AV5" s="81"/>
      <c r="AW5" s="81"/>
      <c r="AX5" s="81"/>
      <c r="AY5" s="81"/>
      <c r="AZ5" s="82"/>
      <c r="BA5" s="80">
        <f>BA6</f>
        <v>45929</v>
      </c>
      <c r="BB5" s="81"/>
      <c r="BC5" s="81"/>
      <c r="BD5" s="81"/>
      <c r="BE5" s="81"/>
      <c r="BF5" s="81"/>
      <c r="BG5" s="82"/>
      <c r="BH5" s="80">
        <f>BH6</f>
        <v>45936</v>
      </c>
      <c r="BI5" s="81"/>
      <c r="BJ5" s="81"/>
      <c r="BK5" s="81"/>
      <c r="BL5" s="81"/>
      <c r="BM5" s="81"/>
      <c r="BN5" s="82"/>
      <c r="BO5" s="80">
        <f>BO6</f>
        <v>45943</v>
      </c>
      <c r="BP5" s="81"/>
      <c r="BQ5" s="81"/>
      <c r="BR5" s="81"/>
      <c r="BS5" s="81"/>
      <c r="BT5" s="81"/>
      <c r="BU5" s="82"/>
      <c r="BV5" s="80">
        <f>BV6</f>
        <v>45950</v>
      </c>
      <c r="BW5" s="81"/>
      <c r="BX5" s="81"/>
      <c r="BY5" s="81"/>
      <c r="BZ5" s="81"/>
      <c r="CA5" s="81"/>
      <c r="CB5" s="82"/>
      <c r="CC5" s="80">
        <f>CC6</f>
        <v>45957</v>
      </c>
      <c r="CD5" s="81"/>
      <c r="CE5" s="81"/>
      <c r="CF5" s="81"/>
      <c r="CG5" s="81"/>
      <c r="CH5" s="81"/>
      <c r="CI5" s="82"/>
      <c r="CJ5" s="80">
        <f>CJ6</f>
        <v>45964</v>
      </c>
      <c r="CK5" s="81"/>
      <c r="CL5" s="81"/>
      <c r="CM5" s="81"/>
      <c r="CN5" s="81"/>
      <c r="CO5" s="81"/>
      <c r="CP5" s="82"/>
      <c r="CQ5" s="80">
        <f>CQ6</f>
        <v>45971</v>
      </c>
      <c r="CR5" s="81"/>
      <c r="CS5" s="81"/>
      <c r="CT5" s="81"/>
      <c r="CU5" s="81"/>
      <c r="CV5" s="81"/>
      <c r="CW5" s="82"/>
      <c r="CX5" s="80">
        <f>CX6</f>
        <v>45978</v>
      </c>
      <c r="CY5" s="81"/>
      <c r="CZ5" s="81"/>
      <c r="DA5" s="81"/>
      <c r="DB5" s="81"/>
      <c r="DC5" s="81"/>
      <c r="DD5" s="82"/>
      <c r="DE5" s="80">
        <f>DE6</f>
        <v>45985</v>
      </c>
      <c r="DF5" s="81"/>
      <c r="DG5" s="81"/>
      <c r="DH5" s="81"/>
      <c r="DI5" s="81"/>
      <c r="DJ5" s="81"/>
      <c r="DK5" s="82"/>
      <c r="DL5" s="80">
        <f>DL6</f>
        <v>45992</v>
      </c>
      <c r="DM5" s="81"/>
      <c r="DN5" s="81"/>
      <c r="DO5" s="81"/>
      <c r="DP5" s="81"/>
      <c r="DQ5" s="81"/>
      <c r="DR5" s="82"/>
      <c r="DS5" s="80">
        <f>DS6</f>
        <v>45999</v>
      </c>
      <c r="DT5" s="81"/>
      <c r="DU5" s="81"/>
      <c r="DV5" s="81"/>
      <c r="DW5" s="81"/>
      <c r="DX5" s="81"/>
      <c r="DY5" s="82"/>
      <c r="DZ5" s="80">
        <f>DZ6</f>
        <v>46006</v>
      </c>
      <c r="EA5" s="81"/>
      <c r="EB5" s="81"/>
      <c r="EC5" s="81"/>
      <c r="ED5" s="81"/>
      <c r="EE5" s="81"/>
      <c r="EF5" s="82"/>
      <c r="EG5" s="80">
        <f>EG6</f>
        <v>46013</v>
      </c>
      <c r="EH5" s="81"/>
      <c r="EI5" s="81"/>
      <c r="EJ5" s="81"/>
      <c r="EK5" s="81"/>
      <c r="EL5" s="81"/>
      <c r="EM5" s="82"/>
      <c r="EN5" s="80">
        <f>EN6</f>
        <v>46020</v>
      </c>
      <c r="EO5" s="81"/>
      <c r="EP5" s="81"/>
      <c r="EQ5" s="81"/>
      <c r="ER5" s="81"/>
      <c r="ES5" s="81"/>
      <c r="ET5" s="82"/>
      <c r="EU5" s="80">
        <f>EU6</f>
        <v>46027</v>
      </c>
      <c r="EV5" s="81"/>
      <c r="EW5" s="81"/>
      <c r="EX5" s="81"/>
      <c r="EY5" s="81"/>
      <c r="EZ5" s="81"/>
      <c r="FA5" s="82"/>
      <c r="FB5" s="80">
        <f>FB6</f>
        <v>46034</v>
      </c>
      <c r="FC5" s="81"/>
      <c r="FD5" s="81"/>
      <c r="FE5" s="81"/>
      <c r="FF5" s="81"/>
      <c r="FG5" s="81"/>
      <c r="FH5" s="82"/>
    </row>
    <row r="6" spans="1:164" x14ac:dyDescent="0.25">
      <c r="K6" s="12">
        <f>C4-WEEKDAY(C4,1)+2+7*(H4-1)</f>
        <v>45887</v>
      </c>
      <c r="L6" s="13">
        <f t="shared" ref="L6:AL6" si="0">K6+1</f>
        <v>45888</v>
      </c>
      <c r="M6" s="13">
        <f t="shared" si="0"/>
        <v>45889</v>
      </c>
      <c r="N6" s="13">
        <f t="shared" si="0"/>
        <v>45890</v>
      </c>
      <c r="O6" s="13">
        <f t="shared" si="0"/>
        <v>45891</v>
      </c>
      <c r="P6" s="13">
        <f t="shared" si="0"/>
        <v>45892</v>
      </c>
      <c r="Q6" s="14">
        <f t="shared" si="0"/>
        <v>45893</v>
      </c>
      <c r="R6" s="12">
        <f t="shared" si="0"/>
        <v>45894</v>
      </c>
      <c r="S6" s="13">
        <f t="shared" si="0"/>
        <v>45895</v>
      </c>
      <c r="T6" s="13">
        <f t="shared" si="0"/>
        <v>45896</v>
      </c>
      <c r="U6" s="13">
        <f t="shared" si="0"/>
        <v>45897</v>
      </c>
      <c r="V6" s="13">
        <f t="shared" si="0"/>
        <v>45898</v>
      </c>
      <c r="W6" s="13">
        <f t="shared" si="0"/>
        <v>45899</v>
      </c>
      <c r="X6" s="14">
        <f t="shared" si="0"/>
        <v>45900</v>
      </c>
      <c r="Y6" s="12">
        <f t="shared" si="0"/>
        <v>45901</v>
      </c>
      <c r="Z6" s="13">
        <f t="shared" si="0"/>
        <v>45902</v>
      </c>
      <c r="AA6" s="13">
        <f t="shared" si="0"/>
        <v>45903</v>
      </c>
      <c r="AB6" s="13">
        <f t="shared" si="0"/>
        <v>45904</v>
      </c>
      <c r="AC6" s="13">
        <f t="shared" si="0"/>
        <v>45905</v>
      </c>
      <c r="AD6" s="13">
        <f t="shared" si="0"/>
        <v>45906</v>
      </c>
      <c r="AE6" s="14">
        <f t="shared" si="0"/>
        <v>45907</v>
      </c>
      <c r="AF6" s="12">
        <f t="shared" si="0"/>
        <v>45908</v>
      </c>
      <c r="AG6" s="13">
        <f t="shared" si="0"/>
        <v>45909</v>
      </c>
      <c r="AH6" s="13">
        <f t="shared" si="0"/>
        <v>45910</v>
      </c>
      <c r="AI6" s="13">
        <f t="shared" si="0"/>
        <v>45911</v>
      </c>
      <c r="AJ6" s="13">
        <f t="shared" si="0"/>
        <v>45912</v>
      </c>
      <c r="AK6" s="13">
        <f t="shared" si="0"/>
        <v>45913</v>
      </c>
      <c r="AL6" s="14">
        <f t="shared" si="0"/>
        <v>45914</v>
      </c>
      <c r="AM6" s="12">
        <f t="shared" ref="AM6" si="1">AL6+1</f>
        <v>45915</v>
      </c>
      <c r="AN6" s="13">
        <f t="shared" ref="AN6" si="2">AM6+1</f>
        <v>45916</v>
      </c>
      <c r="AO6" s="13">
        <f t="shared" ref="AO6" si="3">AN6+1</f>
        <v>45917</v>
      </c>
      <c r="AP6" s="13">
        <f t="shared" ref="AP6" si="4">AO6+1</f>
        <v>45918</v>
      </c>
      <c r="AQ6" s="13">
        <f t="shared" ref="AQ6" si="5">AP6+1</f>
        <v>45919</v>
      </c>
      <c r="AR6" s="13">
        <f t="shared" ref="AR6" si="6">AQ6+1</f>
        <v>45920</v>
      </c>
      <c r="AS6" s="14">
        <f t="shared" ref="AS6" si="7">AR6+1</f>
        <v>45921</v>
      </c>
      <c r="AT6" s="12">
        <f t="shared" ref="AT6" si="8">AS6+1</f>
        <v>45922</v>
      </c>
      <c r="AU6" s="13">
        <f t="shared" ref="AU6" si="9">AT6+1</f>
        <v>45923</v>
      </c>
      <c r="AV6" s="13">
        <f t="shared" ref="AV6" si="10">AU6+1</f>
        <v>45924</v>
      </c>
      <c r="AW6" s="13">
        <f t="shared" ref="AW6" si="11">AV6+1</f>
        <v>45925</v>
      </c>
      <c r="AX6" s="13">
        <f t="shared" ref="AX6" si="12">AW6+1</f>
        <v>45926</v>
      </c>
      <c r="AY6" s="13">
        <f t="shared" ref="AY6" si="13">AX6+1</f>
        <v>45927</v>
      </c>
      <c r="AZ6" s="14">
        <f t="shared" ref="AZ6" si="14">AY6+1</f>
        <v>45928</v>
      </c>
      <c r="BA6" s="12">
        <f t="shared" ref="BA6" si="15">AZ6+1</f>
        <v>45929</v>
      </c>
      <c r="BB6" s="13">
        <f t="shared" ref="BB6" si="16">BA6+1</f>
        <v>45930</v>
      </c>
      <c r="BC6" s="13">
        <f t="shared" ref="BC6" si="17">BB6+1</f>
        <v>45931</v>
      </c>
      <c r="BD6" s="13">
        <f t="shared" ref="BD6" si="18">BC6+1</f>
        <v>45932</v>
      </c>
      <c r="BE6" s="13">
        <f t="shared" ref="BE6" si="19">BD6+1</f>
        <v>45933</v>
      </c>
      <c r="BF6" s="13">
        <f t="shared" ref="BF6" si="20">BE6+1</f>
        <v>45934</v>
      </c>
      <c r="BG6" s="14">
        <f t="shared" ref="BG6" si="21">BF6+1</f>
        <v>45935</v>
      </c>
      <c r="BH6" s="12">
        <f t="shared" ref="BH6" si="22">BG6+1</f>
        <v>45936</v>
      </c>
      <c r="BI6" s="13">
        <f t="shared" ref="BI6" si="23">BH6+1</f>
        <v>45937</v>
      </c>
      <c r="BJ6" s="13">
        <f t="shared" ref="BJ6" si="24">BI6+1</f>
        <v>45938</v>
      </c>
      <c r="BK6" s="13">
        <f t="shared" ref="BK6" si="25">BJ6+1</f>
        <v>45939</v>
      </c>
      <c r="BL6" s="13">
        <f t="shared" ref="BL6" si="26">BK6+1</f>
        <v>45940</v>
      </c>
      <c r="BM6" s="13">
        <f t="shared" ref="BM6" si="27">BL6+1</f>
        <v>45941</v>
      </c>
      <c r="BN6" s="14">
        <f t="shared" ref="BN6" si="28">BM6+1</f>
        <v>45942</v>
      </c>
      <c r="BO6" s="12">
        <f t="shared" ref="BO6" si="29">BN6+1</f>
        <v>45943</v>
      </c>
      <c r="BP6" s="13">
        <f t="shared" ref="BP6" si="30">BO6+1</f>
        <v>45944</v>
      </c>
      <c r="BQ6" s="13">
        <f t="shared" ref="BQ6" si="31">BP6+1</f>
        <v>45945</v>
      </c>
      <c r="BR6" s="13">
        <f t="shared" ref="BR6" si="32">BQ6+1</f>
        <v>45946</v>
      </c>
      <c r="BS6" s="13">
        <f t="shared" ref="BS6" si="33">BR6+1</f>
        <v>45947</v>
      </c>
      <c r="BT6" s="13">
        <f t="shared" ref="BT6" si="34">BS6+1</f>
        <v>45948</v>
      </c>
      <c r="BU6" s="14">
        <f t="shared" ref="BU6" si="35">BT6+1</f>
        <v>45949</v>
      </c>
      <c r="BV6" s="12">
        <f t="shared" ref="BV6" si="36">BU6+1</f>
        <v>45950</v>
      </c>
      <c r="BW6" s="13">
        <f t="shared" ref="BW6" si="37">BV6+1</f>
        <v>45951</v>
      </c>
      <c r="BX6" s="13">
        <f t="shared" ref="BX6" si="38">BW6+1</f>
        <v>45952</v>
      </c>
      <c r="BY6" s="13">
        <f t="shared" ref="BY6" si="39">BX6+1</f>
        <v>45953</v>
      </c>
      <c r="BZ6" s="13">
        <f t="shared" ref="BZ6" si="40">BY6+1</f>
        <v>45954</v>
      </c>
      <c r="CA6" s="13">
        <f t="shared" ref="CA6" si="41">BZ6+1</f>
        <v>45955</v>
      </c>
      <c r="CB6" s="14">
        <f t="shared" ref="CB6" si="42">CA6+1</f>
        <v>45956</v>
      </c>
      <c r="CC6" s="12">
        <f t="shared" ref="CC6" si="43">CB6+1</f>
        <v>45957</v>
      </c>
      <c r="CD6" s="13">
        <f t="shared" ref="CD6" si="44">CC6+1</f>
        <v>45958</v>
      </c>
      <c r="CE6" s="13">
        <f t="shared" ref="CE6" si="45">CD6+1</f>
        <v>45959</v>
      </c>
      <c r="CF6" s="13">
        <f t="shared" ref="CF6" si="46">CE6+1</f>
        <v>45960</v>
      </c>
      <c r="CG6" s="13">
        <f t="shared" ref="CG6" si="47">CF6+1</f>
        <v>45961</v>
      </c>
      <c r="CH6" s="13">
        <f t="shared" ref="CH6" si="48">CG6+1</f>
        <v>45962</v>
      </c>
      <c r="CI6" s="14">
        <f t="shared" ref="CI6" si="49">CH6+1</f>
        <v>45963</v>
      </c>
      <c r="CJ6" s="12">
        <f t="shared" ref="CJ6" si="50">CI6+1</f>
        <v>45964</v>
      </c>
      <c r="CK6" s="13">
        <f t="shared" ref="CK6" si="51">CJ6+1</f>
        <v>45965</v>
      </c>
      <c r="CL6" s="13">
        <f t="shared" ref="CL6" si="52">CK6+1</f>
        <v>45966</v>
      </c>
      <c r="CM6" s="13">
        <f t="shared" ref="CM6" si="53">CL6+1</f>
        <v>45967</v>
      </c>
      <c r="CN6" s="13">
        <f t="shared" ref="CN6" si="54">CM6+1</f>
        <v>45968</v>
      </c>
      <c r="CO6" s="13">
        <f t="shared" ref="CO6" si="55">CN6+1</f>
        <v>45969</v>
      </c>
      <c r="CP6" s="14">
        <f t="shared" ref="CP6" si="56">CO6+1</f>
        <v>45970</v>
      </c>
      <c r="CQ6" s="12">
        <f t="shared" ref="CQ6" si="57">CP6+1</f>
        <v>45971</v>
      </c>
      <c r="CR6" s="13">
        <f t="shared" ref="CR6" si="58">CQ6+1</f>
        <v>45972</v>
      </c>
      <c r="CS6" s="13">
        <f t="shared" ref="CS6" si="59">CR6+1</f>
        <v>45973</v>
      </c>
      <c r="CT6" s="13">
        <f t="shared" ref="CT6" si="60">CS6+1</f>
        <v>45974</v>
      </c>
      <c r="CU6" s="13">
        <f t="shared" ref="CU6" si="61">CT6+1</f>
        <v>45975</v>
      </c>
      <c r="CV6" s="13">
        <f t="shared" ref="CV6" si="62">CU6+1</f>
        <v>45976</v>
      </c>
      <c r="CW6" s="14">
        <f t="shared" ref="CW6" si="63">CV6+1</f>
        <v>45977</v>
      </c>
      <c r="CX6" s="12">
        <f t="shared" ref="CX6" si="64">CW6+1</f>
        <v>45978</v>
      </c>
      <c r="CY6" s="13">
        <f t="shared" ref="CY6" si="65">CX6+1</f>
        <v>45979</v>
      </c>
      <c r="CZ6" s="13">
        <f t="shared" ref="CZ6" si="66">CY6+1</f>
        <v>45980</v>
      </c>
      <c r="DA6" s="13">
        <f t="shared" ref="DA6" si="67">CZ6+1</f>
        <v>45981</v>
      </c>
      <c r="DB6" s="13">
        <f t="shared" ref="DB6" si="68">DA6+1</f>
        <v>45982</v>
      </c>
      <c r="DC6" s="13">
        <f t="shared" ref="DC6" si="69">DB6+1</f>
        <v>45983</v>
      </c>
      <c r="DD6" s="14">
        <f t="shared" ref="DD6" si="70">DC6+1</f>
        <v>45984</v>
      </c>
      <c r="DE6" s="12">
        <f t="shared" ref="DE6" si="71">DD6+1</f>
        <v>45985</v>
      </c>
      <c r="DF6" s="13">
        <f t="shared" ref="DF6" si="72">DE6+1</f>
        <v>45986</v>
      </c>
      <c r="DG6" s="13">
        <f t="shared" ref="DG6" si="73">DF6+1</f>
        <v>45987</v>
      </c>
      <c r="DH6" s="13">
        <f t="shared" ref="DH6" si="74">DG6+1</f>
        <v>45988</v>
      </c>
      <c r="DI6" s="13">
        <f t="shared" ref="DI6" si="75">DH6+1</f>
        <v>45989</v>
      </c>
      <c r="DJ6" s="13">
        <f t="shared" ref="DJ6" si="76">DI6+1</f>
        <v>45990</v>
      </c>
      <c r="DK6" s="14">
        <f t="shared" ref="DK6" si="77">DJ6+1</f>
        <v>45991</v>
      </c>
      <c r="DL6" s="12">
        <f t="shared" ref="DL6" si="78">DK6+1</f>
        <v>45992</v>
      </c>
      <c r="DM6" s="13">
        <f t="shared" ref="DM6" si="79">DL6+1</f>
        <v>45993</v>
      </c>
      <c r="DN6" s="13">
        <f t="shared" ref="DN6" si="80">DM6+1</f>
        <v>45994</v>
      </c>
      <c r="DO6" s="13">
        <f t="shared" ref="DO6" si="81">DN6+1</f>
        <v>45995</v>
      </c>
      <c r="DP6" s="13">
        <f t="shared" ref="DP6" si="82">DO6+1</f>
        <v>45996</v>
      </c>
      <c r="DQ6" s="13">
        <f t="shared" ref="DQ6" si="83">DP6+1</f>
        <v>45997</v>
      </c>
      <c r="DR6" s="14">
        <f t="shared" ref="DR6" si="84">DQ6+1</f>
        <v>45998</v>
      </c>
      <c r="DS6" s="12">
        <f t="shared" ref="DS6" si="85">DR6+1</f>
        <v>45999</v>
      </c>
      <c r="DT6" s="13">
        <f t="shared" ref="DT6" si="86">DS6+1</f>
        <v>46000</v>
      </c>
      <c r="DU6" s="13">
        <f t="shared" ref="DU6" si="87">DT6+1</f>
        <v>46001</v>
      </c>
      <c r="DV6" s="13">
        <f t="shared" ref="DV6" si="88">DU6+1</f>
        <v>46002</v>
      </c>
      <c r="DW6" s="13">
        <f t="shared" ref="DW6" si="89">DV6+1</f>
        <v>46003</v>
      </c>
      <c r="DX6" s="13">
        <f t="shared" ref="DX6" si="90">DW6+1</f>
        <v>46004</v>
      </c>
      <c r="DY6" s="14">
        <f t="shared" ref="DY6" si="91">DX6+1</f>
        <v>46005</v>
      </c>
      <c r="DZ6" s="12">
        <f t="shared" ref="DZ6" si="92">DY6+1</f>
        <v>46006</v>
      </c>
      <c r="EA6" s="13">
        <f t="shared" ref="EA6" si="93">DZ6+1</f>
        <v>46007</v>
      </c>
      <c r="EB6" s="13">
        <f t="shared" ref="EB6" si="94">EA6+1</f>
        <v>46008</v>
      </c>
      <c r="EC6" s="13">
        <f t="shared" ref="EC6" si="95">EB6+1</f>
        <v>46009</v>
      </c>
      <c r="ED6" s="13">
        <f t="shared" ref="ED6" si="96">EC6+1</f>
        <v>46010</v>
      </c>
      <c r="EE6" s="13">
        <f t="shared" ref="EE6" si="97">ED6+1</f>
        <v>46011</v>
      </c>
      <c r="EF6" s="14">
        <f t="shared" ref="EF6" si="98">EE6+1</f>
        <v>46012</v>
      </c>
      <c r="EG6" s="12">
        <f t="shared" ref="EG6" si="99">EF6+1</f>
        <v>46013</v>
      </c>
      <c r="EH6" s="13">
        <f t="shared" ref="EH6" si="100">EG6+1</f>
        <v>46014</v>
      </c>
      <c r="EI6" s="13">
        <f t="shared" ref="EI6" si="101">EH6+1</f>
        <v>46015</v>
      </c>
      <c r="EJ6" s="13">
        <f t="shared" ref="EJ6" si="102">EI6+1</f>
        <v>46016</v>
      </c>
      <c r="EK6" s="13">
        <f t="shared" ref="EK6" si="103">EJ6+1</f>
        <v>46017</v>
      </c>
      <c r="EL6" s="13">
        <f t="shared" ref="EL6" si="104">EK6+1</f>
        <v>46018</v>
      </c>
      <c r="EM6" s="14">
        <f t="shared" ref="EM6" si="105">EL6+1</f>
        <v>46019</v>
      </c>
      <c r="EN6" s="12">
        <f t="shared" ref="EN6" si="106">EM6+1</f>
        <v>46020</v>
      </c>
      <c r="EO6" s="13">
        <f t="shared" ref="EO6" si="107">EN6+1</f>
        <v>46021</v>
      </c>
      <c r="EP6" s="13">
        <f t="shared" ref="EP6" si="108">EO6+1</f>
        <v>46022</v>
      </c>
      <c r="EQ6" s="13">
        <f t="shared" ref="EQ6" si="109">EP6+1</f>
        <v>46023</v>
      </c>
      <c r="ER6" s="13">
        <f t="shared" ref="ER6" si="110">EQ6+1</f>
        <v>46024</v>
      </c>
      <c r="ES6" s="13">
        <f t="shared" ref="ES6" si="111">ER6+1</f>
        <v>46025</v>
      </c>
      <c r="ET6" s="14">
        <f t="shared" ref="ET6" si="112">ES6+1</f>
        <v>46026</v>
      </c>
      <c r="EU6" s="12">
        <f t="shared" ref="EU6" si="113">ET6+1</f>
        <v>46027</v>
      </c>
      <c r="EV6" s="13">
        <f t="shared" ref="EV6" si="114">EU6+1</f>
        <v>46028</v>
      </c>
      <c r="EW6" s="13">
        <f t="shared" ref="EW6" si="115">EV6+1</f>
        <v>46029</v>
      </c>
      <c r="EX6" s="13">
        <f t="shared" ref="EX6" si="116">EW6+1</f>
        <v>46030</v>
      </c>
      <c r="EY6" s="13">
        <f t="shared" ref="EY6" si="117">EX6+1</f>
        <v>46031</v>
      </c>
      <c r="EZ6" s="13">
        <f t="shared" ref="EZ6" si="118">EY6+1</f>
        <v>46032</v>
      </c>
      <c r="FA6" s="14">
        <f t="shared" ref="FA6" si="119">EZ6+1</f>
        <v>46033</v>
      </c>
      <c r="FB6" s="12">
        <f t="shared" ref="FB6" si="120">FA6+1</f>
        <v>46034</v>
      </c>
      <c r="FC6" s="13">
        <f t="shared" ref="FC6" si="121">FB6+1</f>
        <v>46035</v>
      </c>
      <c r="FD6" s="13">
        <f t="shared" ref="FD6" si="122">FC6+1</f>
        <v>46036</v>
      </c>
      <c r="FE6" s="13">
        <f t="shared" ref="FE6" si="123">FD6+1</f>
        <v>46037</v>
      </c>
      <c r="FF6" s="13">
        <f t="shared" ref="FF6" si="124">FE6+1</f>
        <v>46038</v>
      </c>
      <c r="FG6" s="13">
        <f t="shared" ref="FG6" si="125">FF6+1</f>
        <v>46039</v>
      </c>
      <c r="FH6" s="14">
        <f t="shared" ref="FH6" si="126">FG6+1</f>
        <v>46040</v>
      </c>
    </row>
    <row r="7" spans="1:164" ht="36.75" thickBot="1" x14ac:dyDescent="0.3">
      <c r="A7" s="15" t="s">
        <v>0</v>
      </c>
      <c r="B7" s="15" t="s">
        <v>6</v>
      </c>
      <c r="C7" s="16" t="s">
        <v>19</v>
      </c>
      <c r="D7" s="17" t="s">
        <v>12</v>
      </c>
      <c r="E7" s="18" t="s">
        <v>7</v>
      </c>
      <c r="F7" s="18" t="s">
        <v>8</v>
      </c>
      <c r="G7" s="16" t="s">
        <v>9</v>
      </c>
      <c r="H7" s="16" t="s">
        <v>10</v>
      </c>
      <c r="I7" s="16" t="s">
        <v>11</v>
      </c>
      <c r="J7" s="16"/>
      <c r="K7" s="19" t="str">
        <f t="shared" ref="K7:AL7" si="127">CHOOSE(WEEKDAY(K6,1),"S","M","T","W","T","F","S")</f>
        <v>M</v>
      </c>
      <c r="L7" s="20" t="str">
        <f t="shared" si="127"/>
        <v>T</v>
      </c>
      <c r="M7" s="20" t="str">
        <f t="shared" si="127"/>
        <v>W</v>
      </c>
      <c r="N7" s="20" t="str">
        <f t="shared" si="127"/>
        <v>T</v>
      </c>
      <c r="O7" s="20" t="str">
        <f t="shared" si="127"/>
        <v>F</v>
      </c>
      <c r="P7" s="20" t="str">
        <f t="shared" si="127"/>
        <v>S</v>
      </c>
      <c r="Q7" s="21" t="str">
        <f t="shared" si="127"/>
        <v>S</v>
      </c>
      <c r="R7" s="19" t="str">
        <f t="shared" si="127"/>
        <v>M</v>
      </c>
      <c r="S7" s="20" t="str">
        <f t="shared" si="127"/>
        <v>T</v>
      </c>
      <c r="T7" s="20" t="str">
        <f t="shared" si="127"/>
        <v>W</v>
      </c>
      <c r="U7" s="20" t="str">
        <f t="shared" si="127"/>
        <v>T</v>
      </c>
      <c r="V7" s="20" t="str">
        <f t="shared" si="127"/>
        <v>F</v>
      </c>
      <c r="W7" s="20" t="str">
        <f t="shared" si="127"/>
        <v>S</v>
      </c>
      <c r="X7" s="21" t="str">
        <f t="shared" si="127"/>
        <v>S</v>
      </c>
      <c r="Y7" s="19" t="str">
        <f t="shared" si="127"/>
        <v>M</v>
      </c>
      <c r="Z7" s="20" t="str">
        <f t="shared" si="127"/>
        <v>T</v>
      </c>
      <c r="AA7" s="20" t="str">
        <f t="shared" si="127"/>
        <v>W</v>
      </c>
      <c r="AB7" s="20" t="str">
        <f t="shared" si="127"/>
        <v>T</v>
      </c>
      <c r="AC7" s="20" t="str">
        <f t="shared" si="127"/>
        <v>F</v>
      </c>
      <c r="AD7" s="20" t="str">
        <f t="shared" si="127"/>
        <v>S</v>
      </c>
      <c r="AE7" s="21" t="str">
        <f t="shared" si="127"/>
        <v>S</v>
      </c>
      <c r="AF7" s="19" t="str">
        <f t="shared" si="127"/>
        <v>M</v>
      </c>
      <c r="AG7" s="20" t="str">
        <f t="shared" si="127"/>
        <v>T</v>
      </c>
      <c r="AH7" s="20" t="str">
        <f t="shared" si="127"/>
        <v>W</v>
      </c>
      <c r="AI7" s="20" t="str">
        <f t="shared" si="127"/>
        <v>T</v>
      </c>
      <c r="AJ7" s="20" t="str">
        <f t="shared" si="127"/>
        <v>F</v>
      </c>
      <c r="AK7" s="20" t="str">
        <f t="shared" si="127"/>
        <v>S</v>
      </c>
      <c r="AL7" s="21" t="str">
        <f t="shared" si="127"/>
        <v>S</v>
      </c>
      <c r="AM7" s="19" t="str">
        <f t="shared" ref="AM7:CB7" si="128">CHOOSE(WEEKDAY(AM6,1),"S","M","T","W","T","F","S")</f>
        <v>M</v>
      </c>
      <c r="AN7" s="20" t="str">
        <f t="shared" si="128"/>
        <v>T</v>
      </c>
      <c r="AO7" s="20" t="str">
        <f t="shared" si="128"/>
        <v>W</v>
      </c>
      <c r="AP7" s="20" t="str">
        <f t="shared" si="128"/>
        <v>T</v>
      </c>
      <c r="AQ7" s="20" t="str">
        <f t="shared" si="128"/>
        <v>F</v>
      </c>
      <c r="AR7" s="20" t="str">
        <f t="shared" si="128"/>
        <v>S</v>
      </c>
      <c r="AS7" s="21" t="str">
        <f t="shared" si="128"/>
        <v>S</v>
      </c>
      <c r="AT7" s="19" t="str">
        <f t="shared" si="128"/>
        <v>M</v>
      </c>
      <c r="AU7" s="20" t="str">
        <f t="shared" si="128"/>
        <v>T</v>
      </c>
      <c r="AV7" s="20" t="str">
        <f t="shared" si="128"/>
        <v>W</v>
      </c>
      <c r="AW7" s="20" t="str">
        <f t="shared" si="128"/>
        <v>T</v>
      </c>
      <c r="AX7" s="20" t="str">
        <f t="shared" si="128"/>
        <v>F</v>
      </c>
      <c r="AY7" s="20" t="str">
        <f t="shared" si="128"/>
        <v>S</v>
      </c>
      <c r="AZ7" s="21" t="str">
        <f t="shared" si="128"/>
        <v>S</v>
      </c>
      <c r="BA7" s="19" t="str">
        <f t="shared" si="128"/>
        <v>M</v>
      </c>
      <c r="BB7" s="20" t="str">
        <f t="shared" si="128"/>
        <v>T</v>
      </c>
      <c r="BC7" s="20" t="str">
        <f t="shared" si="128"/>
        <v>W</v>
      </c>
      <c r="BD7" s="20" t="str">
        <f t="shared" si="128"/>
        <v>T</v>
      </c>
      <c r="BE7" s="20" t="str">
        <f t="shared" si="128"/>
        <v>F</v>
      </c>
      <c r="BF7" s="20" t="str">
        <f t="shared" si="128"/>
        <v>S</v>
      </c>
      <c r="BG7" s="21" t="str">
        <f t="shared" si="128"/>
        <v>S</v>
      </c>
      <c r="BH7" s="19" t="str">
        <f t="shared" si="128"/>
        <v>M</v>
      </c>
      <c r="BI7" s="20" t="str">
        <f t="shared" si="128"/>
        <v>T</v>
      </c>
      <c r="BJ7" s="20" t="str">
        <f t="shared" si="128"/>
        <v>W</v>
      </c>
      <c r="BK7" s="20" t="str">
        <f t="shared" si="128"/>
        <v>T</v>
      </c>
      <c r="BL7" s="20" t="str">
        <f t="shared" si="128"/>
        <v>F</v>
      </c>
      <c r="BM7" s="20" t="str">
        <f t="shared" si="128"/>
        <v>S</v>
      </c>
      <c r="BN7" s="21" t="str">
        <f t="shared" si="128"/>
        <v>S</v>
      </c>
      <c r="BO7" s="19" t="str">
        <f t="shared" si="128"/>
        <v>M</v>
      </c>
      <c r="BP7" s="20" t="str">
        <f t="shared" si="128"/>
        <v>T</v>
      </c>
      <c r="BQ7" s="20" t="str">
        <f t="shared" si="128"/>
        <v>W</v>
      </c>
      <c r="BR7" s="20" t="str">
        <f t="shared" si="128"/>
        <v>T</v>
      </c>
      <c r="BS7" s="20" t="str">
        <f t="shared" si="128"/>
        <v>F</v>
      </c>
      <c r="BT7" s="20" t="str">
        <f t="shared" si="128"/>
        <v>S</v>
      </c>
      <c r="BU7" s="21" t="str">
        <f t="shared" si="128"/>
        <v>S</v>
      </c>
      <c r="BV7" s="19" t="str">
        <f t="shared" si="128"/>
        <v>M</v>
      </c>
      <c r="BW7" s="20" t="str">
        <f t="shared" si="128"/>
        <v>T</v>
      </c>
      <c r="BX7" s="20" t="str">
        <f t="shared" si="128"/>
        <v>W</v>
      </c>
      <c r="BY7" s="20" t="str">
        <f t="shared" si="128"/>
        <v>T</v>
      </c>
      <c r="BZ7" s="20" t="str">
        <f t="shared" si="128"/>
        <v>F</v>
      </c>
      <c r="CA7" s="20" t="str">
        <f t="shared" si="128"/>
        <v>S</v>
      </c>
      <c r="CB7" s="21" t="str">
        <f t="shared" si="128"/>
        <v>S</v>
      </c>
      <c r="CC7" s="19" t="str">
        <f t="shared" ref="CC7:EN7" si="129">CHOOSE(WEEKDAY(CC6,1),"S","M","T","W","T","F","S")</f>
        <v>M</v>
      </c>
      <c r="CD7" s="20" t="str">
        <f t="shared" si="129"/>
        <v>T</v>
      </c>
      <c r="CE7" s="20" t="str">
        <f t="shared" si="129"/>
        <v>W</v>
      </c>
      <c r="CF7" s="20" t="str">
        <f t="shared" si="129"/>
        <v>T</v>
      </c>
      <c r="CG7" s="20" t="str">
        <f t="shared" si="129"/>
        <v>F</v>
      </c>
      <c r="CH7" s="20" t="str">
        <f t="shared" si="129"/>
        <v>S</v>
      </c>
      <c r="CI7" s="21" t="str">
        <f t="shared" si="129"/>
        <v>S</v>
      </c>
      <c r="CJ7" s="19" t="str">
        <f t="shared" si="129"/>
        <v>M</v>
      </c>
      <c r="CK7" s="20" t="str">
        <f t="shared" si="129"/>
        <v>T</v>
      </c>
      <c r="CL7" s="20" t="str">
        <f t="shared" si="129"/>
        <v>W</v>
      </c>
      <c r="CM7" s="20" t="str">
        <f t="shared" si="129"/>
        <v>T</v>
      </c>
      <c r="CN7" s="20" t="str">
        <f t="shared" si="129"/>
        <v>F</v>
      </c>
      <c r="CO7" s="20" t="str">
        <f t="shared" si="129"/>
        <v>S</v>
      </c>
      <c r="CP7" s="21" t="str">
        <f t="shared" si="129"/>
        <v>S</v>
      </c>
      <c r="CQ7" s="19" t="str">
        <f t="shared" si="129"/>
        <v>M</v>
      </c>
      <c r="CR7" s="20" t="str">
        <f t="shared" si="129"/>
        <v>T</v>
      </c>
      <c r="CS7" s="20" t="str">
        <f t="shared" si="129"/>
        <v>W</v>
      </c>
      <c r="CT7" s="20" t="str">
        <f t="shared" si="129"/>
        <v>T</v>
      </c>
      <c r="CU7" s="20" t="str">
        <f t="shared" si="129"/>
        <v>F</v>
      </c>
      <c r="CV7" s="20" t="str">
        <f t="shared" si="129"/>
        <v>S</v>
      </c>
      <c r="CW7" s="21" t="str">
        <f t="shared" si="129"/>
        <v>S</v>
      </c>
      <c r="CX7" s="19" t="str">
        <f t="shared" si="129"/>
        <v>M</v>
      </c>
      <c r="CY7" s="20" t="str">
        <f t="shared" si="129"/>
        <v>T</v>
      </c>
      <c r="CZ7" s="20" t="str">
        <f t="shared" si="129"/>
        <v>W</v>
      </c>
      <c r="DA7" s="20" t="str">
        <f t="shared" si="129"/>
        <v>T</v>
      </c>
      <c r="DB7" s="20" t="str">
        <f t="shared" si="129"/>
        <v>F</v>
      </c>
      <c r="DC7" s="20" t="str">
        <f t="shared" si="129"/>
        <v>S</v>
      </c>
      <c r="DD7" s="21" t="str">
        <f t="shared" si="129"/>
        <v>S</v>
      </c>
      <c r="DE7" s="19" t="str">
        <f t="shared" si="129"/>
        <v>M</v>
      </c>
      <c r="DF7" s="20" t="str">
        <f t="shared" si="129"/>
        <v>T</v>
      </c>
      <c r="DG7" s="20" t="str">
        <f t="shared" si="129"/>
        <v>W</v>
      </c>
      <c r="DH7" s="20" t="str">
        <f t="shared" si="129"/>
        <v>T</v>
      </c>
      <c r="DI7" s="20" t="str">
        <f t="shared" si="129"/>
        <v>F</v>
      </c>
      <c r="DJ7" s="20" t="str">
        <f t="shared" si="129"/>
        <v>S</v>
      </c>
      <c r="DK7" s="21" t="str">
        <f t="shared" si="129"/>
        <v>S</v>
      </c>
      <c r="DL7" s="19" t="str">
        <f t="shared" si="129"/>
        <v>M</v>
      </c>
      <c r="DM7" s="20" t="str">
        <f t="shared" si="129"/>
        <v>T</v>
      </c>
      <c r="DN7" s="20" t="str">
        <f t="shared" si="129"/>
        <v>W</v>
      </c>
      <c r="DO7" s="20" t="str">
        <f t="shared" si="129"/>
        <v>T</v>
      </c>
      <c r="DP7" s="20" t="str">
        <f t="shared" si="129"/>
        <v>F</v>
      </c>
      <c r="DQ7" s="20" t="str">
        <f t="shared" si="129"/>
        <v>S</v>
      </c>
      <c r="DR7" s="21" t="str">
        <f t="shared" si="129"/>
        <v>S</v>
      </c>
      <c r="DS7" s="19" t="str">
        <f t="shared" si="129"/>
        <v>M</v>
      </c>
      <c r="DT7" s="20" t="str">
        <f t="shared" si="129"/>
        <v>T</v>
      </c>
      <c r="DU7" s="20" t="str">
        <f t="shared" si="129"/>
        <v>W</v>
      </c>
      <c r="DV7" s="20" t="str">
        <f t="shared" si="129"/>
        <v>T</v>
      </c>
      <c r="DW7" s="20" t="str">
        <f t="shared" si="129"/>
        <v>F</v>
      </c>
      <c r="DX7" s="20" t="str">
        <f t="shared" si="129"/>
        <v>S</v>
      </c>
      <c r="DY7" s="21" t="str">
        <f t="shared" si="129"/>
        <v>S</v>
      </c>
      <c r="DZ7" s="19" t="str">
        <f t="shared" si="129"/>
        <v>M</v>
      </c>
      <c r="EA7" s="20" t="str">
        <f t="shared" si="129"/>
        <v>T</v>
      </c>
      <c r="EB7" s="20" t="str">
        <f t="shared" si="129"/>
        <v>W</v>
      </c>
      <c r="EC7" s="20" t="str">
        <f t="shared" si="129"/>
        <v>T</v>
      </c>
      <c r="ED7" s="20" t="str">
        <f t="shared" si="129"/>
        <v>F</v>
      </c>
      <c r="EE7" s="20" t="str">
        <f t="shared" si="129"/>
        <v>S</v>
      </c>
      <c r="EF7" s="21" t="str">
        <f t="shared" si="129"/>
        <v>S</v>
      </c>
      <c r="EG7" s="19" t="str">
        <f t="shared" si="129"/>
        <v>M</v>
      </c>
      <c r="EH7" s="20" t="str">
        <f t="shared" si="129"/>
        <v>T</v>
      </c>
      <c r="EI7" s="20" t="str">
        <f t="shared" si="129"/>
        <v>W</v>
      </c>
      <c r="EJ7" s="20" t="str">
        <f t="shared" si="129"/>
        <v>T</v>
      </c>
      <c r="EK7" s="20" t="str">
        <f t="shared" si="129"/>
        <v>F</v>
      </c>
      <c r="EL7" s="20" t="str">
        <f t="shared" si="129"/>
        <v>S</v>
      </c>
      <c r="EM7" s="21" t="str">
        <f t="shared" si="129"/>
        <v>S</v>
      </c>
      <c r="EN7" s="19" t="str">
        <f t="shared" si="129"/>
        <v>M</v>
      </c>
      <c r="EO7" s="20" t="str">
        <f t="shared" ref="EO7:EU7" si="130">CHOOSE(WEEKDAY(EO6,1),"S","M","T","W","T","F","S")</f>
        <v>T</v>
      </c>
      <c r="EP7" s="20" t="str">
        <f t="shared" si="130"/>
        <v>W</v>
      </c>
      <c r="EQ7" s="20" t="str">
        <f t="shared" si="130"/>
        <v>T</v>
      </c>
      <c r="ER7" s="20" t="str">
        <f t="shared" si="130"/>
        <v>F</v>
      </c>
      <c r="ES7" s="20" t="str">
        <f t="shared" si="130"/>
        <v>S</v>
      </c>
      <c r="ET7" s="21" t="str">
        <f t="shared" si="130"/>
        <v>S</v>
      </c>
      <c r="EU7" s="19" t="str">
        <f t="shared" si="130"/>
        <v>M</v>
      </c>
      <c r="EV7" s="20" t="str">
        <f t="shared" ref="EV7:FB7" si="131">CHOOSE(WEEKDAY(EV6,1),"S","M","T","W","T","F","S")</f>
        <v>T</v>
      </c>
      <c r="EW7" s="20" t="str">
        <f t="shared" si="131"/>
        <v>W</v>
      </c>
      <c r="EX7" s="20" t="str">
        <f t="shared" si="131"/>
        <v>T</v>
      </c>
      <c r="EY7" s="20" t="str">
        <f t="shared" si="131"/>
        <v>F</v>
      </c>
      <c r="EZ7" s="20" t="str">
        <f t="shared" si="131"/>
        <v>S</v>
      </c>
      <c r="FA7" s="21" t="str">
        <f t="shared" si="131"/>
        <v>S</v>
      </c>
      <c r="FB7" s="19" t="str">
        <f t="shared" si="131"/>
        <v>M</v>
      </c>
      <c r="FC7" s="20" t="str">
        <f t="shared" ref="FC7:FH7" si="132">CHOOSE(WEEKDAY(FC6,1),"S","M","T","W","T","F","S")</f>
        <v>T</v>
      </c>
      <c r="FD7" s="20" t="str">
        <f t="shared" si="132"/>
        <v>W</v>
      </c>
      <c r="FE7" s="20" t="str">
        <f t="shared" si="132"/>
        <v>T</v>
      </c>
      <c r="FF7" s="20" t="str">
        <f t="shared" si="132"/>
        <v>F</v>
      </c>
      <c r="FG7" s="20" t="str">
        <f t="shared" si="132"/>
        <v>S</v>
      </c>
      <c r="FH7" s="21" t="str">
        <f t="shared" si="132"/>
        <v>S</v>
      </c>
    </row>
    <row r="8" spans="1:164" s="33" customFormat="1" ht="19.5" x14ac:dyDescent="0.2">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45" si="133">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64" s="36" customFormat="1" ht="19.5" x14ac:dyDescent="0.2">
      <c r="A9" s="34" t="str">
        <f t="shared" ref="A9" si="13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18</v>
      </c>
      <c r="C9" s="36" t="s">
        <v>20</v>
      </c>
      <c r="D9" s="37"/>
      <c r="E9" s="71">
        <v>45890</v>
      </c>
      <c r="F9" s="72">
        <f>IF(ISBLANK(E9)," - ",IF(G9=0,E9,E9+G9-1))</f>
        <v>45899</v>
      </c>
      <c r="G9" s="40">
        <v>10</v>
      </c>
      <c r="H9" s="41">
        <v>1</v>
      </c>
      <c r="I9" s="42">
        <f t="shared" si="133"/>
        <v>7</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64" s="33" customFormat="1" ht="19.5" x14ac:dyDescent="0.2">
      <c r="A10" s="44" t="str">
        <f>IF(ISERROR(VALUE(SUBSTITUTE(prevWBS,".",""))),"1",IF(ISERROR(FIND("`",SUBSTITUTE(prevWBS,".","`",1))),TEXT(VALUE(prevWBS)+1,"#"),TEXT(VALUE(LEFT(prevWBS,FIND("`",SUBSTITUTE(prevWBS,".","`",1))-1))+1,"#")))</f>
        <v>2</v>
      </c>
      <c r="B10" s="45" t="s">
        <v>22</v>
      </c>
      <c r="D10" s="46"/>
      <c r="E10" s="73"/>
      <c r="F10" s="73" t="str">
        <f t="shared" ref="F10:F41" si="135">IF(ISBLANK(E10)," - ",IF(G10=0,E10,E10+G10-1))</f>
        <v xml:space="preserve"> - </v>
      </c>
      <c r="G10" s="47"/>
      <c r="H10" s="48"/>
      <c r="I10" s="49" t="str">
        <f t="shared" si="133"/>
        <v xml:space="preserve"> - </v>
      </c>
      <c r="J10" s="50"/>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row>
    <row r="11" spans="1:164" s="36" customFormat="1" ht="19.5" x14ac:dyDescent="0.2">
      <c r="A11" s="34" t="str">
        <f t="shared" ref="A11:A17" si="13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5" t="s">
        <v>43</v>
      </c>
      <c r="C11" s="36" t="s">
        <v>38</v>
      </c>
      <c r="D11" s="37"/>
      <c r="E11" s="71">
        <v>45894</v>
      </c>
      <c r="F11" s="72">
        <f t="shared" si="135"/>
        <v>45914</v>
      </c>
      <c r="G11" s="40">
        <v>21</v>
      </c>
      <c r="H11" s="41">
        <v>1</v>
      </c>
      <c r="I11" s="42">
        <f t="shared" si="133"/>
        <v>15</v>
      </c>
      <c r="J11" s="43"/>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64" s="36" customFormat="1" ht="19.5" x14ac:dyDescent="0.2">
      <c r="A12" s="34" t="str">
        <f t="shared" si="136"/>
        <v>2.2</v>
      </c>
      <c r="B12" s="35" t="s">
        <v>30</v>
      </c>
      <c r="C12" s="36" t="s">
        <v>34</v>
      </c>
      <c r="D12" s="37"/>
      <c r="E12" s="71">
        <v>45901</v>
      </c>
      <c r="F12" s="72">
        <f t="shared" ref="F12:F13" si="137">IF(ISBLANK(E12)," - ",IF(G12=0,E12,E12+G12-1))</f>
        <v>45914</v>
      </c>
      <c r="G12" s="40">
        <v>14</v>
      </c>
      <c r="H12" s="41">
        <v>1</v>
      </c>
      <c r="I12" s="42">
        <f t="shared" ref="I12:I13" si="138">IF(OR(F12=0,E12=0)," - ",NETWORKDAYS(E12,F12))</f>
        <v>10</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64" s="36" customFormat="1" ht="19.5" x14ac:dyDescent="0.2">
      <c r="A13" s="34" t="str">
        <f t="shared" si="136"/>
        <v>2.3</v>
      </c>
      <c r="B13" s="35" t="s">
        <v>44</v>
      </c>
      <c r="C13" s="36" t="s">
        <v>38</v>
      </c>
      <c r="D13" s="37"/>
      <c r="E13" s="71">
        <v>45901</v>
      </c>
      <c r="F13" s="72">
        <f t="shared" si="137"/>
        <v>45907</v>
      </c>
      <c r="G13" s="40">
        <v>7</v>
      </c>
      <c r="H13" s="41">
        <v>1</v>
      </c>
      <c r="I13" s="42">
        <f t="shared" si="138"/>
        <v>5</v>
      </c>
      <c r="J13" s="43"/>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row>
    <row r="14" spans="1:164" s="36" customFormat="1" ht="19.5" x14ac:dyDescent="0.2">
      <c r="A14" s="34" t="str">
        <f t="shared" si="136"/>
        <v>2.4</v>
      </c>
      <c r="B14" s="35" t="s">
        <v>45</v>
      </c>
      <c r="C14" s="36" t="s">
        <v>38</v>
      </c>
      <c r="D14" s="37"/>
      <c r="E14" s="71">
        <v>45908</v>
      </c>
      <c r="F14" s="72">
        <f t="shared" ref="F14" si="139">IF(ISBLANK(E14)," - ",IF(G14=0,E14,E14+G14-1))</f>
        <v>45914</v>
      </c>
      <c r="G14" s="40">
        <v>7</v>
      </c>
      <c r="H14" s="41">
        <v>1</v>
      </c>
      <c r="I14" s="42">
        <f t="shared" ref="I14" si="140">IF(OR(F14=0,E14=0)," - ",NETWORKDAYS(E14,F14))</f>
        <v>5</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64" s="36" customFormat="1" ht="19.5" x14ac:dyDescent="0.2">
      <c r="A15" s="34" t="str">
        <f t="shared" si="136"/>
        <v>2.5</v>
      </c>
      <c r="B15" s="35" t="s">
        <v>21</v>
      </c>
      <c r="C15" s="36" t="s">
        <v>34</v>
      </c>
      <c r="D15" s="37"/>
      <c r="E15" s="71">
        <v>45915</v>
      </c>
      <c r="F15" s="72">
        <f t="shared" si="135"/>
        <v>45977</v>
      </c>
      <c r="G15" s="40">
        <v>63</v>
      </c>
      <c r="H15" s="41">
        <v>1</v>
      </c>
      <c r="I15" s="42">
        <f t="shared" si="133"/>
        <v>45</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64" s="36" customFormat="1" ht="19.5" x14ac:dyDescent="0.2">
      <c r="A16" s="34" t="str">
        <f t="shared" si="136"/>
        <v>2.6</v>
      </c>
      <c r="B16" s="35" t="s">
        <v>31</v>
      </c>
      <c r="C16" s="36" t="s">
        <v>34</v>
      </c>
      <c r="D16" s="37"/>
      <c r="E16" s="71">
        <v>45978</v>
      </c>
      <c r="F16" s="72">
        <f t="shared" si="135"/>
        <v>45991</v>
      </c>
      <c r="G16" s="40">
        <v>14</v>
      </c>
      <c r="H16" s="41">
        <v>1</v>
      </c>
      <c r="I16" s="42">
        <f t="shared" si="133"/>
        <v>10</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9.5" x14ac:dyDescent="0.2">
      <c r="A17" s="34" t="str">
        <f t="shared" si="136"/>
        <v>2.7</v>
      </c>
      <c r="B17" s="35" t="s">
        <v>32</v>
      </c>
      <c r="C17" s="36" t="s">
        <v>34</v>
      </c>
      <c r="D17" s="37"/>
      <c r="E17" s="71">
        <v>45978</v>
      </c>
      <c r="F17" s="72">
        <f t="shared" ref="F17" si="141">IF(ISBLANK(E17)," - ",IF(G17=0,E17,E17+G17-1))</f>
        <v>45991</v>
      </c>
      <c r="G17" s="40">
        <v>14</v>
      </c>
      <c r="H17" s="41">
        <v>1</v>
      </c>
      <c r="I17" s="42">
        <f t="shared" si="133"/>
        <v>10</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3" customFormat="1" ht="19.5" x14ac:dyDescent="0.2">
      <c r="A18" s="44" t="str">
        <f>IF(ISERROR(VALUE(SUBSTITUTE(prevWBS,".",""))),"1",IF(ISERROR(FIND("`",SUBSTITUTE(prevWBS,".","`",1))),TEXT(VALUE(prevWBS)+1,"#"),TEXT(VALUE(LEFT(prevWBS,FIND("`",SUBSTITUTE(prevWBS,".","`",1))-1))+1,"#")))</f>
        <v>3</v>
      </c>
      <c r="B18" s="45" t="s">
        <v>23</v>
      </c>
      <c r="D18" s="46"/>
      <c r="E18" s="73"/>
      <c r="F18" s="73" t="str">
        <f t="shared" si="135"/>
        <v xml:space="preserve"> - </v>
      </c>
      <c r="G18" s="47"/>
      <c r="H18" s="48"/>
      <c r="I18" s="49" t="str">
        <f t="shared" si="133"/>
        <v xml:space="preserve"> - </v>
      </c>
      <c r="J18" s="50"/>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row>
    <row r="19" spans="1:150" s="36" customFormat="1" ht="19.5" x14ac:dyDescent="0.2">
      <c r="A19" s="34" t="str">
        <f t="shared" ref="A19:A22" si="142">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9" s="35" t="s">
        <v>29</v>
      </c>
      <c r="C19" s="36" t="str">
        <f>C11</f>
        <v>TAD/Tomas</v>
      </c>
      <c r="D19" s="37"/>
      <c r="E19" s="71">
        <v>45894</v>
      </c>
      <c r="F19" s="72">
        <f t="shared" ref="F19:F20" si="143">IF(ISBLANK(E19)," - ",IF(G19=0,E19,E19+G19-1))</f>
        <v>45914</v>
      </c>
      <c r="G19" s="40">
        <v>21</v>
      </c>
      <c r="H19" s="41">
        <v>1</v>
      </c>
      <c r="I19" s="42">
        <f t="shared" si="133"/>
        <v>15</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9.5" x14ac:dyDescent="0.2">
      <c r="A20" s="34" t="str">
        <f t="shared" si="142"/>
        <v>3.2</v>
      </c>
      <c r="B20" s="35" t="s">
        <v>30</v>
      </c>
      <c r="C20" s="36" t="s">
        <v>38</v>
      </c>
      <c r="D20" s="37"/>
      <c r="E20" s="71">
        <v>45901</v>
      </c>
      <c r="F20" s="72">
        <f t="shared" si="143"/>
        <v>45914</v>
      </c>
      <c r="G20" s="40">
        <v>14</v>
      </c>
      <c r="H20" s="41">
        <v>1</v>
      </c>
      <c r="I20" s="42">
        <f t="shared" si="133"/>
        <v>10</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9.5" x14ac:dyDescent="0.2">
      <c r="A21" s="34" t="str">
        <f t="shared" si="142"/>
        <v>3.3</v>
      </c>
      <c r="B21" s="35" t="s">
        <v>39</v>
      </c>
      <c r="C21" s="36" t="str">
        <f>C15</f>
        <v>Tomas</v>
      </c>
      <c r="D21" s="37"/>
      <c r="E21" s="71">
        <v>45906</v>
      </c>
      <c r="F21" s="72">
        <f t="shared" si="135"/>
        <v>45956</v>
      </c>
      <c r="G21" s="40">
        <v>51</v>
      </c>
      <c r="H21" s="41">
        <v>1</v>
      </c>
      <c r="I21" s="42">
        <f t="shared" si="133"/>
        <v>35</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9.5" x14ac:dyDescent="0.2">
      <c r="A22" s="34" t="str">
        <f t="shared" si="142"/>
        <v>3.4</v>
      </c>
      <c r="B22" s="35" t="s">
        <v>33</v>
      </c>
      <c r="C22" s="36" t="str">
        <f>C16</f>
        <v>Tomas</v>
      </c>
      <c r="D22" s="37"/>
      <c r="E22" s="71">
        <v>45957</v>
      </c>
      <c r="F22" s="72">
        <f t="shared" ref="F22" si="144">IF(ISBLANK(E22)," - ",IF(G22=0,E22,E22+G22-1))</f>
        <v>45970</v>
      </c>
      <c r="G22" s="40">
        <v>14</v>
      </c>
      <c r="H22" s="41">
        <v>1</v>
      </c>
      <c r="I22" s="42">
        <f t="shared" si="133"/>
        <v>10</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3" customFormat="1" ht="19.5" x14ac:dyDescent="0.2">
      <c r="A23" s="44" t="str">
        <f>IF(ISERROR(VALUE(SUBSTITUTE(prevWBS,".",""))),"1",IF(ISERROR(FIND("`",SUBSTITUTE(prevWBS,".","`",1))),TEXT(VALUE(prevWBS)+1,"#"),TEXT(VALUE(LEFT(prevWBS,FIND("`",SUBSTITUTE(prevWBS,".","`",1))-1))+1,"#")))</f>
        <v>4</v>
      </c>
      <c r="B23" s="45" t="s">
        <v>24</v>
      </c>
      <c r="D23" s="46"/>
      <c r="E23" s="73"/>
      <c r="F23" s="73" t="str">
        <f t="shared" si="135"/>
        <v xml:space="preserve"> - </v>
      </c>
      <c r="G23" s="47"/>
      <c r="H23" s="48"/>
      <c r="I23" s="49" t="str">
        <f t="shared" si="133"/>
        <v xml:space="preserve"> - </v>
      </c>
      <c r="J23" s="50"/>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row>
    <row r="24" spans="1:150" s="36" customFormat="1" ht="19.5" x14ac:dyDescent="0.2">
      <c r="A24" s="34" t="str">
        <f t="shared" ref="A24:A45" si="14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4" s="74" t="s">
        <v>58</v>
      </c>
      <c r="C24" s="36" t="s">
        <v>38</v>
      </c>
      <c r="D24" s="37"/>
      <c r="E24" s="71">
        <v>45906</v>
      </c>
      <c r="F24" s="72">
        <f t="shared" ref="F24" si="146">IF(ISBLANK(E24)," - ",IF(G24=0,E24,E24+G24-1))</f>
        <v>45978</v>
      </c>
      <c r="G24" s="40">
        <v>73</v>
      </c>
      <c r="H24" s="41">
        <v>1</v>
      </c>
      <c r="I24" s="42">
        <f t="shared" ref="I24" si="147">IF(OR(F24=0,E24=0)," - ",NETWORKDAYS(E24,F24))</f>
        <v>51</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9.5" x14ac:dyDescent="0.2">
      <c r="A25" s="34" t="str">
        <f t="shared" si="145"/>
        <v>4.2</v>
      </c>
      <c r="B25" s="75" t="s">
        <v>57</v>
      </c>
      <c r="C25" s="36" t="s">
        <v>38</v>
      </c>
      <c r="D25" s="37"/>
      <c r="E25" s="71">
        <v>45906</v>
      </c>
      <c r="F25" s="72">
        <f t="shared" ref="F25" si="148">IF(ISBLANK(E25)," - ",IF(G25=0,E25,E25+G25-1))</f>
        <v>45935</v>
      </c>
      <c r="G25" s="40">
        <v>30</v>
      </c>
      <c r="H25" s="41">
        <v>1</v>
      </c>
      <c r="I25" s="42">
        <f t="shared" ref="I25" si="149">IF(OR(F25=0,E25=0)," - ",NETWORKDAYS(E25,F25))</f>
        <v>20</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9.5" x14ac:dyDescent="0.2">
      <c r="A26" s="34" t="str">
        <f t="shared" si="145"/>
        <v>4.3</v>
      </c>
      <c r="B26" s="35" t="s">
        <v>46</v>
      </c>
      <c r="C26" s="36" t="s">
        <v>38</v>
      </c>
      <c r="D26" s="37"/>
      <c r="E26" s="71">
        <v>45934</v>
      </c>
      <c r="F26" s="72">
        <f t="shared" ref="F26" si="150">IF(ISBLANK(E26)," - ",IF(G26=0,E26,E26+G26-1))</f>
        <v>45943</v>
      </c>
      <c r="G26" s="40">
        <v>10</v>
      </c>
      <c r="H26" s="41">
        <v>1</v>
      </c>
      <c r="I26" s="42">
        <f t="shared" ref="I26" si="151">IF(OR(F26=0,E26=0)," - ",NETWORKDAYS(E26,F26))</f>
        <v>6</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9.5" x14ac:dyDescent="0.2">
      <c r="A27" s="34" t="str">
        <f t="shared" si="145"/>
        <v>4.4</v>
      </c>
      <c r="B27" s="35" t="s">
        <v>47</v>
      </c>
      <c r="C27" s="36" t="s">
        <v>38</v>
      </c>
      <c r="D27" s="37"/>
      <c r="E27" s="71">
        <v>45941</v>
      </c>
      <c r="F27" s="72">
        <f t="shared" ref="F27" si="152">IF(ISBLANK(E27)," - ",IF(G27=0,E27,E27+G27-1))</f>
        <v>45950</v>
      </c>
      <c r="G27" s="40">
        <v>10</v>
      </c>
      <c r="H27" s="41">
        <v>1</v>
      </c>
      <c r="I27" s="42">
        <f t="shared" ref="I27" si="153">IF(OR(F27=0,E27=0)," - ",NETWORKDAYS(E27,F27))</f>
        <v>6</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9.5" x14ac:dyDescent="0.2">
      <c r="A28" s="34" t="str">
        <f t="shared" si="145"/>
        <v>4.5</v>
      </c>
      <c r="B28" s="35" t="s">
        <v>48</v>
      </c>
      <c r="C28" s="36" t="s">
        <v>38</v>
      </c>
      <c r="D28" s="37"/>
      <c r="E28" s="71">
        <v>45948</v>
      </c>
      <c r="F28" s="72">
        <f t="shared" ref="F28" si="154">IF(ISBLANK(E28)," - ",IF(G28=0,E28,E28+G28-1))</f>
        <v>45957</v>
      </c>
      <c r="G28" s="40">
        <v>10</v>
      </c>
      <c r="H28" s="41">
        <v>1</v>
      </c>
      <c r="I28" s="42">
        <f t="shared" ref="I28" si="155">IF(OR(F28=0,E28=0)," - ",NETWORKDAYS(E28,F28))</f>
        <v>6</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9.5" x14ac:dyDescent="0.2">
      <c r="A29" s="34" t="str">
        <f t="shared" si="145"/>
        <v>4.6</v>
      </c>
      <c r="B29" s="35" t="s">
        <v>52</v>
      </c>
      <c r="C29" s="36" t="s">
        <v>38</v>
      </c>
      <c r="D29" s="37"/>
      <c r="E29" s="71">
        <v>45955</v>
      </c>
      <c r="F29" s="72">
        <f t="shared" ref="F29" si="156">IF(ISBLANK(E29)," - ",IF(G29=0,E29,E29+G29-1))</f>
        <v>45964</v>
      </c>
      <c r="G29" s="40">
        <v>10</v>
      </c>
      <c r="H29" s="41">
        <v>1</v>
      </c>
      <c r="I29" s="42">
        <f t="shared" ref="I29" si="157">IF(OR(F29=0,E29=0)," - ",NETWORKDAYS(E29,F29))</f>
        <v>6</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9.5" x14ac:dyDescent="0.2">
      <c r="A30" s="34" t="str">
        <f t="shared" si="145"/>
        <v>4.7</v>
      </c>
      <c r="B30" s="35" t="s">
        <v>49</v>
      </c>
      <c r="C30" s="36" t="s">
        <v>38</v>
      </c>
      <c r="D30" s="37"/>
      <c r="E30" s="71">
        <v>45962</v>
      </c>
      <c r="F30" s="72">
        <f t="shared" ref="F30" si="158">IF(ISBLANK(E30)," - ",IF(G30=0,E30,E30+G30-1))</f>
        <v>45971</v>
      </c>
      <c r="G30" s="40">
        <v>10</v>
      </c>
      <c r="H30" s="41">
        <v>1</v>
      </c>
      <c r="I30" s="42">
        <f t="shared" ref="I30:I32" si="159">IF(OR(F30=0,E30=0)," - ",NETWORKDAYS(E30,F30))</f>
        <v>6</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9.5" x14ac:dyDescent="0.2">
      <c r="A31" s="34" t="str">
        <f t="shared" si="145"/>
        <v>4.8</v>
      </c>
      <c r="B31" s="35" t="s">
        <v>50</v>
      </c>
      <c r="C31" s="36" t="s">
        <v>38</v>
      </c>
      <c r="D31" s="37"/>
      <c r="E31" s="71">
        <v>45962</v>
      </c>
      <c r="F31" s="72">
        <f t="shared" ref="F31" si="160">IF(ISBLANK(E31)," - ",IF(G31=0,E31,E31+G31-1))</f>
        <v>45971</v>
      </c>
      <c r="G31" s="40">
        <v>10</v>
      </c>
      <c r="H31" s="41">
        <v>1</v>
      </c>
      <c r="I31" s="42">
        <f t="shared" si="159"/>
        <v>6</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9.5" x14ac:dyDescent="0.2">
      <c r="A32" s="34" t="str">
        <f t="shared" si="145"/>
        <v>4.9</v>
      </c>
      <c r="B32" s="35" t="s">
        <v>51</v>
      </c>
      <c r="C32" s="36" t="s">
        <v>38</v>
      </c>
      <c r="D32" s="37"/>
      <c r="E32" s="71">
        <v>45969</v>
      </c>
      <c r="F32" s="72">
        <f t="shared" ref="F32" si="161">IF(ISBLANK(E32)," - ",IF(G32=0,E32,E32+G32-1))</f>
        <v>45978</v>
      </c>
      <c r="G32" s="40">
        <v>10</v>
      </c>
      <c r="H32" s="41">
        <v>1</v>
      </c>
      <c r="I32" s="42">
        <f t="shared" si="159"/>
        <v>6</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9.5" x14ac:dyDescent="0.2">
      <c r="A33" s="34" t="str">
        <f t="shared" si="145"/>
        <v>4.10</v>
      </c>
      <c r="B33" s="35" t="s">
        <v>53</v>
      </c>
      <c r="C33" s="36" t="s">
        <v>38</v>
      </c>
      <c r="D33" s="37"/>
      <c r="E33" s="71">
        <v>45969</v>
      </c>
      <c r="F33" s="72">
        <f t="shared" ref="F33:F35" si="162">IF(ISBLANK(E33)," - ",IF(G33=0,E33,E33+G33-1))</f>
        <v>45978</v>
      </c>
      <c r="G33" s="40">
        <v>10</v>
      </c>
      <c r="H33" s="41">
        <v>1</v>
      </c>
      <c r="I33" s="42">
        <f t="shared" ref="I33:I35" si="163">IF(OR(F33=0,E33=0)," - ",NETWORKDAYS(E33,F33))</f>
        <v>6</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9.5" x14ac:dyDescent="0.2">
      <c r="A34" s="34" t="str">
        <f t="shared" si="145"/>
        <v>4.11</v>
      </c>
      <c r="B34" s="35" t="s">
        <v>54</v>
      </c>
      <c r="C34" s="36" t="s">
        <v>38</v>
      </c>
      <c r="D34" s="37"/>
      <c r="E34" s="71">
        <v>45969</v>
      </c>
      <c r="F34" s="72">
        <f t="shared" si="162"/>
        <v>45978</v>
      </c>
      <c r="G34" s="40">
        <v>10</v>
      </c>
      <c r="H34" s="41">
        <v>1</v>
      </c>
      <c r="I34" s="42">
        <f t="shared" si="163"/>
        <v>6</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9.5" x14ac:dyDescent="0.2">
      <c r="A35" s="34" t="str">
        <f t="shared" si="145"/>
        <v>4.12</v>
      </c>
      <c r="B35" s="74" t="s">
        <v>59</v>
      </c>
      <c r="C35" s="36" t="s">
        <v>38</v>
      </c>
      <c r="D35" s="37"/>
      <c r="E35" s="71">
        <v>45906</v>
      </c>
      <c r="F35" s="72">
        <f t="shared" si="162"/>
        <v>45978</v>
      </c>
      <c r="G35" s="40">
        <v>73</v>
      </c>
      <c r="H35" s="41">
        <v>1</v>
      </c>
      <c r="I35" s="42">
        <f t="shared" si="163"/>
        <v>51</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9.5" x14ac:dyDescent="0.2">
      <c r="A36" s="34" t="str">
        <f t="shared" si="145"/>
        <v>4.13</v>
      </c>
      <c r="B36" s="75" t="s">
        <v>55</v>
      </c>
      <c r="C36" s="36" t="s">
        <v>38</v>
      </c>
      <c r="D36" s="37"/>
      <c r="E36" s="71">
        <v>45934</v>
      </c>
      <c r="F36" s="72">
        <f t="shared" ref="F36" si="164">IF(ISBLANK(E36)," - ",IF(G36=0,E36,E36+G36-1))</f>
        <v>45943</v>
      </c>
      <c r="G36" s="40">
        <v>10</v>
      </c>
      <c r="H36" s="41">
        <v>1</v>
      </c>
      <c r="I36" s="42">
        <f t="shared" ref="I36" si="165">IF(OR(F36=0,E36=0)," - ",NETWORKDAYS(E36,F36))</f>
        <v>6</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9.5" x14ac:dyDescent="0.2">
      <c r="A37" s="34" t="str">
        <f t="shared" si="145"/>
        <v>4.14</v>
      </c>
      <c r="B37" s="75" t="s">
        <v>56</v>
      </c>
      <c r="C37" s="36" t="s">
        <v>38</v>
      </c>
      <c r="D37" s="37"/>
      <c r="E37" s="71">
        <v>45992</v>
      </c>
      <c r="F37" s="72">
        <f t="shared" ref="F37" si="166">IF(ISBLANK(E37)," - ",IF(G37=0,E37,E37+G37-1))</f>
        <v>45998</v>
      </c>
      <c r="G37" s="40">
        <v>7</v>
      </c>
      <c r="H37" s="41">
        <v>1</v>
      </c>
      <c r="I37" s="42">
        <f t="shared" ref="I37" si="167">IF(OR(F37=0,E37=0)," - ",NETWORKDAYS(E37,F37))</f>
        <v>5</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9.5" x14ac:dyDescent="0.2">
      <c r="A38" s="34" t="str">
        <f t="shared" si="145"/>
        <v>4.15</v>
      </c>
      <c r="B38" s="74" t="s">
        <v>25</v>
      </c>
      <c r="C38" s="36" t="s">
        <v>34</v>
      </c>
      <c r="D38" s="37"/>
      <c r="E38" s="71">
        <v>45992</v>
      </c>
      <c r="F38" s="72">
        <f t="shared" ref="F38" si="168">IF(ISBLANK(E38)," - ",IF(G38=0,E38,E38+G38-1))</f>
        <v>46019</v>
      </c>
      <c r="G38" s="40">
        <v>28</v>
      </c>
      <c r="H38" s="41">
        <f>(H39+H40)/2</f>
        <v>0.97499999999999998</v>
      </c>
      <c r="I38" s="42">
        <f t="shared" ref="I38" si="169">IF(OR(F38=0,E38=0)," - ",NETWORKDAYS(E38,F38))</f>
        <v>20</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9.5" x14ac:dyDescent="0.2">
      <c r="A39" s="34" t="str">
        <f t="shared" si="145"/>
        <v>4.16</v>
      </c>
      <c r="B39" s="75" t="s">
        <v>42</v>
      </c>
      <c r="C39" s="36" t="s">
        <v>34</v>
      </c>
      <c r="D39" s="37"/>
      <c r="E39" s="71">
        <v>45992</v>
      </c>
      <c r="F39" s="72">
        <f t="shared" ref="F39" si="170">IF(ISBLANK(E39)," - ",IF(G39=0,E39,E39+G39-1))</f>
        <v>46007</v>
      </c>
      <c r="G39" s="40">
        <v>16</v>
      </c>
      <c r="H39" s="41">
        <v>1</v>
      </c>
      <c r="I39" s="42">
        <f t="shared" ref="I39" si="171">IF(OR(F39=0,E39=0)," - ",NETWORKDAYS(E39,F39))</f>
        <v>12</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9.5" x14ac:dyDescent="0.2">
      <c r="A40" s="34" t="str">
        <f t="shared" si="145"/>
        <v>4.17</v>
      </c>
      <c r="B40" s="75" t="s">
        <v>41</v>
      </c>
      <c r="C40" s="36" t="s">
        <v>34</v>
      </c>
      <c r="D40" s="37"/>
      <c r="E40" s="76">
        <v>46006</v>
      </c>
      <c r="F40" s="72">
        <f t="shared" ref="F40" si="172">IF(ISBLANK(E40)," - ",IF(G40=0,E40,E40+G40-1))</f>
        <v>46019</v>
      </c>
      <c r="G40" s="40">
        <v>14</v>
      </c>
      <c r="H40" s="41">
        <v>0.95</v>
      </c>
      <c r="I40" s="42">
        <f t="shared" ref="I40" si="173">IF(OR(F40=0,E40=0)," - ",NETWORKDAYS(E40,F40))</f>
        <v>10</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19.5" x14ac:dyDescent="0.2">
      <c r="A41" s="34" t="str">
        <f t="shared" si="145"/>
        <v>4.18</v>
      </c>
      <c r="B41" s="35" t="s">
        <v>35</v>
      </c>
      <c r="C41" s="36" t="s">
        <v>38</v>
      </c>
      <c r="D41" s="37"/>
      <c r="E41" s="71">
        <v>46027</v>
      </c>
      <c r="F41" s="72">
        <f t="shared" si="135"/>
        <v>46047</v>
      </c>
      <c r="G41" s="40">
        <v>21</v>
      </c>
      <c r="H41" s="41">
        <v>0.5</v>
      </c>
      <c r="I41" s="42">
        <f t="shared" si="133"/>
        <v>15</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36" customFormat="1" ht="19.5" x14ac:dyDescent="0.2">
      <c r="A42" s="34" t="str">
        <f t="shared" si="145"/>
        <v>4.19</v>
      </c>
      <c r="B42" s="35" t="s">
        <v>26</v>
      </c>
      <c r="C42" s="36" t="s">
        <v>38</v>
      </c>
      <c r="D42" s="37"/>
      <c r="E42" s="71">
        <v>46027</v>
      </c>
      <c r="F42" s="72">
        <f t="shared" ref="F42:F44" si="174">IF(ISBLANK(E42)," - ",IF(G42=0,E42,E42+G42-1))</f>
        <v>46047</v>
      </c>
      <c r="G42" s="40">
        <v>21</v>
      </c>
      <c r="H42" s="41">
        <v>0.5</v>
      </c>
      <c r="I42" s="42">
        <f t="shared" ref="I42:I44" si="175">IF(OR(F42=0,E42=0)," - ",NETWORKDAYS(E42,F42))</f>
        <v>15</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19.5" x14ac:dyDescent="0.2">
      <c r="A43" s="34" t="str">
        <f t="shared" si="145"/>
        <v>4.20</v>
      </c>
      <c r="B43" s="35" t="s">
        <v>27</v>
      </c>
      <c r="C43" s="36" t="s">
        <v>38</v>
      </c>
      <c r="D43" s="37"/>
      <c r="E43" s="71">
        <v>46027</v>
      </c>
      <c r="F43" s="72">
        <f t="shared" si="174"/>
        <v>46047</v>
      </c>
      <c r="G43" s="40">
        <v>21</v>
      </c>
      <c r="H43" s="41">
        <v>0</v>
      </c>
      <c r="I43" s="42">
        <f t="shared" si="175"/>
        <v>15</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36" customFormat="1" ht="19.5" x14ac:dyDescent="0.2">
      <c r="A44" s="34" t="str">
        <f t="shared" si="145"/>
        <v>4.21</v>
      </c>
      <c r="B44" s="35" t="s">
        <v>36</v>
      </c>
      <c r="C44" s="36" t="s">
        <v>38</v>
      </c>
      <c r="D44" s="37"/>
      <c r="E44" s="71">
        <v>46027</v>
      </c>
      <c r="F44" s="72">
        <f t="shared" si="174"/>
        <v>46047</v>
      </c>
      <c r="G44" s="40">
        <v>21</v>
      </c>
      <c r="H44" s="41">
        <v>0</v>
      </c>
      <c r="I44" s="42">
        <f t="shared" si="175"/>
        <v>15</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36" customFormat="1" ht="19.5" x14ac:dyDescent="0.2">
      <c r="A45" s="34" t="str">
        <f t="shared" si="145"/>
        <v>4.22</v>
      </c>
      <c r="B45" s="35" t="s">
        <v>28</v>
      </c>
      <c r="C45" s="36" t="s">
        <v>38</v>
      </c>
      <c r="D45" s="37"/>
      <c r="E45" s="71">
        <v>46048</v>
      </c>
      <c r="F45" s="72">
        <f>IF(ISBLANK(E45)," - ",IF(G45=0,E45,E45+G45-1))</f>
        <v>46048</v>
      </c>
      <c r="G45" s="40">
        <v>1</v>
      </c>
      <c r="H45" s="41">
        <v>0</v>
      </c>
      <c r="I45" s="42">
        <f t="shared" si="133"/>
        <v>1</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59" customFormat="1" ht="19.5" x14ac:dyDescent="0.2">
      <c r="A46" s="53" t="s">
        <v>1</v>
      </c>
      <c r="B46" s="54"/>
      <c r="C46" s="55"/>
      <c r="D46" s="55"/>
      <c r="E46" s="56"/>
      <c r="F46" s="56"/>
      <c r="G46" s="57"/>
      <c r="H46" s="57"/>
      <c r="I46" s="57"/>
      <c r="J46" s="58"/>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52" customFormat="1" ht="19.5" x14ac:dyDescent="0.2">
      <c r="A47" s="60" t="s">
        <v>2</v>
      </c>
      <c r="B47" s="61"/>
      <c r="C47" s="61"/>
      <c r="D47" s="61"/>
      <c r="E47" s="62"/>
      <c r="F47" s="62"/>
      <c r="G47" s="61"/>
      <c r="H47" s="61"/>
      <c r="I47" s="61"/>
      <c r="J47" s="58"/>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52" customFormat="1" ht="19.5" x14ac:dyDescent="0.2">
      <c r="A48" s="63" t="str">
        <f>IF(ISERROR(VALUE(SUBSTITUTE(prevWBS,".",""))),"1",IF(ISERROR(FIND("`",SUBSTITUTE(prevWBS,".","`",1))),TEXT(VALUE(prevWBS)+1,"#"),TEXT(VALUE(LEFT(prevWBS,FIND("`",SUBSTITUTE(prevWBS,".","`",1))-1))+1,"#")))</f>
        <v>1</v>
      </c>
      <c r="B48" s="64" t="s">
        <v>16</v>
      </c>
      <c r="C48" s="65"/>
      <c r="D48" s="66"/>
      <c r="E48" s="38"/>
      <c r="F48" s="39" t="str">
        <f t="shared" ref="F48:F51" si="176">IF(ISBLANK(E48)," - ",IF(G48=0,E48,E48+G48-1))</f>
        <v xml:space="preserve"> - </v>
      </c>
      <c r="G48" s="40"/>
      <c r="H48" s="41"/>
      <c r="I48" s="42" t="str">
        <f>IF(OR(F48=0,E48=0)," - ",NETWORKDAYS(E48,F48))</f>
        <v xml:space="preserve"> - </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52" customFormat="1" ht="19.5" x14ac:dyDescent="0.2">
      <c r="A4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9" s="67" t="s">
        <v>3</v>
      </c>
      <c r="C49" s="67"/>
      <c r="D49" s="66"/>
      <c r="E49" s="38"/>
      <c r="F49" s="39" t="str">
        <f t="shared" si="176"/>
        <v xml:space="preserve"> - </v>
      </c>
      <c r="G49" s="40"/>
      <c r="H49" s="41"/>
      <c r="I49" s="42" t="str">
        <f t="shared" ref="I49:I51" si="177">IF(OR(F49=0,E49=0)," - ",NETWORKDAYS(E49,F49))</f>
        <v xml:space="preserve"> - </v>
      </c>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52" customFormat="1" ht="19.5" x14ac:dyDescent="0.2">
      <c r="A50"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50" s="68" t="s">
        <v>4</v>
      </c>
      <c r="C50" s="67"/>
      <c r="D50" s="66"/>
      <c r="E50" s="38"/>
      <c r="F50" s="39" t="str">
        <f t="shared" si="176"/>
        <v xml:space="preserve"> - </v>
      </c>
      <c r="G50" s="40"/>
      <c r="H50" s="41"/>
      <c r="I50" s="42" t="str">
        <f t="shared" si="177"/>
        <v xml:space="preserve"> - </v>
      </c>
      <c r="J50" s="43"/>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52" customFormat="1" ht="19.5" x14ac:dyDescent="0.2">
      <c r="A51"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51" s="68" t="s">
        <v>5</v>
      </c>
      <c r="C51" s="67"/>
      <c r="D51" s="66"/>
      <c r="E51" s="38"/>
      <c r="F51" s="39" t="str">
        <f t="shared" si="176"/>
        <v xml:space="preserve"> - </v>
      </c>
      <c r="G51" s="40"/>
      <c r="H51" s="41"/>
      <c r="I51" s="42" t="str">
        <f t="shared" si="177"/>
        <v xml:space="preserve"> - </v>
      </c>
      <c r="J51" s="43"/>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70" customFormat="1" x14ac:dyDescent="0.25">
      <c r="A52" s="69" t="str">
        <f>HYPERLINK("https://vertex42.link/HowToCreateAGanttChart","► Watch How to Create a Gantt Chart in Excel")</f>
        <v>► Watch How to Create a Gantt Chart in Excel</v>
      </c>
    </row>
  </sheetData>
  <sheetProtection formatCells="0" formatColumns="0" formatRows="0" insertRows="0" deleteRows="0"/>
  <mergeCells count="47">
    <mergeCell ref="CJ4:CP4"/>
    <mergeCell ref="CQ4:CW4"/>
    <mergeCell ref="CX4:DD4"/>
    <mergeCell ref="CC5:CI5"/>
    <mergeCell ref="CJ5:CP5"/>
    <mergeCell ref="CQ5:CW5"/>
    <mergeCell ref="CX5:DD5"/>
    <mergeCell ref="AF4:AL4"/>
    <mergeCell ref="AF5:AL5"/>
    <mergeCell ref="AM4:AS4"/>
    <mergeCell ref="BH5:BN5"/>
    <mergeCell ref="BH4:BN4"/>
    <mergeCell ref="AM5:AS5"/>
    <mergeCell ref="BV4:CB4"/>
    <mergeCell ref="BV5:CB5"/>
    <mergeCell ref="CC4:CI4"/>
    <mergeCell ref="AT4:AZ4"/>
    <mergeCell ref="BA4:BG4"/>
    <mergeCell ref="AT5:AZ5"/>
    <mergeCell ref="BA5:BG5"/>
    <mergeCell ref="BO5:BU5"/>
    <mergeCell ref="BO4:BU4"/>
    <mergeCell ref="K1:AE1"/>
    <mergeCell ref="C5:E5"/>
    <mergeCell ref="R4:X4"/>
    <mergeCell ref="K4:Q4"/>
    <mergeCell ref="C4:E4"/>
    <mergeCell ref="R5:X5"/>
    <mergeCell ref="K5:Q5"/>
    <mergeCell ref="Y4:AE4"/>
    <mergeCell ref="Y5:AE5"/>
    <mergeCell ref="EU4:FA4"/>
    <mergeCell ref="EU5:FA5"/>
    <mergeCell ref="FB4:FH4"/>
    <mergeCell ref="FB5:FH5"/>
    <mergeCell ref="DE4:DK4"/>
    <mergeCell ref="DL4:DR4"/>
    <mergeCell ref="EN4:ET4"/>
    <mergeCell ref="EN5:ET5"/>
    <mergeCell ref="DS4:DY4"/>
    <mergeCell ref="DS5:DY5"/>
    <mergeCell ref="DZ4:EF4"/>
    <mergeCell ref="DZ5:EF5"/>
    <mergeCell ref="EG4:EM4"/>
    <mergeCell ref="EG5:EM5"/>
    <mergeCell ref="DE5:DK5"/>
    <mergeCell ref="DL5:DR5"/>
  </mergeCells>
  <phoneticPr fontId="3" type="noConversion"/>
  <conditionalFormatting sqref="H12">
    <cfRule type="dataBar" priority="31">
      <dataBar>
        <cfvo type="num" val="0"/>
        <cfvo type="num" val="1"/>
        <color theme="0" tint="-0.34998626667073579"/>
      </dataBar>
      <extLst>
        <ext xmlns:x14="http://schemas.microsoft.com/office/spreadsheetml/2009/9/main" uri="{B025F937-C7B1-47D3-B67F-A62EFF666E3E}">
          <x14:id>{EF1DCF4F-59D9-4B9F-9D4B-1C1614E8392D}</x14:id>
        </ext>
      </extLst>
    </cfRule>
  </conditionalFormatting>
  <conditionalFormatting sqref="H13">
    <cfRule type="dataBar" priority="30">
      <dataBar>
        <cfvo type="num" val="0"/>
        <cfvo type="num" val="1"/>
        <color theme="0" tint="-0.34998626667073579"/>
      </dataBar>
      <extLst>
        <ext xmlns:x14="http://schemas.microsoft.com/office/spreadsheetml/2009/9/main" uri="{B025F937-C7B1-47D3-B67F-A62EFF666E3E}">
          <x14:id>{D63A36B4-FBBD-42FD-9AB4-17BEAD20F6A4}</x14:id>
        </ext>
      </extLst>
    </cfRule>
  </conditionalFormatting>
  <conditionalFormatting sqref="H14">
    <cfRule type="dataBar" priority="29">
      <dataBar>
        <cfvo type="num" val="0"/>
        <cfvo type="num" val="1"/>
        <color theme="0" tint="-0.34998626667073579"/>
      </dataBar>
      <extLst>
        <ext xmlns:x14="http://schemas.microsoft.com/office/spreadsheetml/2009/9/main" uri="{B025F937-C7B1-47D3-B67F-A62EFF666E3E}">
          <x14:id>{00E1A5ED-36A8-4BC8-9298-045E5088B803}</x14:id>
        </ext>
      </extLst>
    </cfRule>
  </conditionalFormatting>
  <conditionalFormatting sqref="H15:H23 H41 H8:H11 H46:H51">
    <cfRule type="dataBar" priority="14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H24">
    <cfRule type="dataBar" priority="27">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25">
    <cfRule type="dataBar" priority="25">
      <dataBar>
        <cfvo type="num" val="0"/>
        <cfvo type="num" val="1"/>
        <color theme="0" tint="-0.34998626667073579"/>
      </dataBar>
      <extLst>
        <ext xmlns:x14="http://schemas.microsoft.com/office/spreadsheetml/2009/9/main" uri="{B025F937-C7B1-47D3-B67F-A62EFF666E3E}">
          <x14:id>{28DB9C8E-FC62-4D7C-8BD7-AC9D32A83DB1}</x14:id>
        </ext>
      </extLst>
    </cfRule>
  </conditionalFormatting>
  <conditionalFormatting sqref="H26">
    <cfRule type="dataBar" priority="24">
      <dataBar>
        <cfvo type="num" val="0"/>
        <cfvo type="num" val="1"/>
        <color theme="0" tint="-0.34998626667073579"/>
      </dataBar>
      <extLst>
        <ext xmlns:x14="http://schemas.microsoft.com/office/spreadsheetml/2009/9/main" uri="{B025F937-C7B1-47D3-B67F-A62EFF666E3E}">
          <x14:id>{758E2EEE-9E86-4F7E-9177-3A0E13CAEE08}</x14:id>
        </ext>
      </extLst>
    </cfRule>
  </conditionalFormatting>
  <conditionalFormatting sqref="H27">
    <cfRule type="dataBar" priority="23">
      <dataBar>
        <cfvo type="num" val="0"/>
        <cfvo type="num" val="1"/>
        <color theme="0" tint="-0.34998626667073579"/>
      </dataBar>
      <extLst>
        <ext xmlns:x14="http://schemas.microsoft.com/office/spreadsheetml/2009/9/main" uri="{B025F937-C7B1-47D3-B67F-A62EFF666E3E}">
          <x14:id>{41DA761D-101E-4AA9-8389-B32289212A62}</x14:id>
        </ext>
      </extLst>
    </cfRule>
  </conditionalFormatting>
  <conditionalFormatting sqref="H28">
    <cfRule type="dataBar" priority="22">
      <dataBar>
        <cfvo type="num" val="0"/>
        <cfvo type="num" val="1"/>
        <color theme="0" tint="-0.34998626667073579"/>
      </dataBar>
      <extLst>
        <ext xmlns:x14="http://schemas.microsoft.com/office/spreadsheetml/2009/9/main" uri="{B025F937-C7B1-47D3-B67F-A62EFF666E3E}">
          <x14:id>{6E2BE4D0-975B-415A-B287-3C1A151FA272}</x14:id>
        </ext>
      </extLst>
    </cfRule>
  </conditionalFormatting>
  <conditionalFormatting sqref="H29">
    <cfRule type="dataBar" priority="21">
      <dataBar>
        <cfvo type="num" val="0"/>
        <cfvo type="num" val="1"/>
        <color theme="0" tint="-0.34998626667073579"/>
      </dataBar>
      <extLst>
        <ext xmlns:x14="http://schemas.microsoft.com/office/spreadsheetml/2009/9/main" uri="{B025F937-C7B1-47D3-B67F-A62EFF666E3E}">
          <x14:id>{0802047C-94E5-4503-890E-6CB9388FC617}</x14:id>
        </ext>
      </extLst>
    </cfRule>
  </conditionalFormatting>
  <conditionalFormatting sqref="H30">
    <cfRule type="dataBar" priority="20">
      <dataBar>
        <cfvo type="num" val="0"/>
        <cfvo type="num" val="1"/>
        <color theme="0" tint="-0.34998626667073579"/>
      </dataBar>
      <extLst>
        <ext xmlns:x14="http://schemas.microsoft.com/office/spreadsheetml/2009/9/main" uri="{B025F937-C7B1-47D3-B67F-A62EFF666E3E}">
          <x14:id>{CEB1E3D5-C7AD-4CAA-ACD1-E452049A6D69}</x14:id>
        </ext>
      </extLst>
    </cfRule>
  </conditionalFormatting>
  <conditionalFormatting sqref="H31">
    <cfRule type="dataBar" priority="19">
      <dataBar>
        <cfvo type="num" val="0"/>
        <cfvo type="num" val="1"/>
        <color theme="0" tint="-0.34998626667073579"/>
      </dataBar>
      <extLst>
        <ext xmlns:x14="http://schemas.microsoft.com/office/spreadsheetml/2009/9/main" uri="{B025F937-C7B1-47D3-B67F-A62EFF666E3E}">
          <x14:id>{14EC66DF-8C1D-4FD8-AD9A-AD29B001B813}</x14:id>
        </ext>
      </extLst>
    </cfRule>
  </conditionalFormatting>
  <conditionalFormatting sqref="H32">
    <cfRule type="dataBar" priority="18">
      <dataBar>
        <cfvo type="num" val="0"/>
        <cfvo type="num" val="1"/>
        <color theme="0" tint="-0.34998626667073579"/>
      </dataBar>
      <extLst>
        <ext xmlns:x14="http://schemas.microsoft.com/office/spreadsheetml/2009/9/main" uri="{B025F937-C7B1-47D3-B67F-A62EFF666E3E}">
          <x14:id>{51E9FA3B-1AE3-4941-81F6-919DD6EC368D}</x14:id>
        </ext>
      </extLst>
    </cfRule>
  </conditionalFormatting>
  <conditionalFormatting sqref="H33">
    <cfRule type="dataBar" priority="17">
      <dataBar>
        <cfvo type="num" val="0"/>
        <cfvo type="num" val="1"/>
        <color theme="0" tint="-0.34998626667073579"/>
      </dataBar>
      <extLst>
        <ext xmlns:x14="http://schemas.microsoft.com/office/spreadsheetml/2009/9/main" uri="{B025F937-C7B1-47D3-B67F-A62EFF666E3E}">
          <x14:id>{B5EEDEEF-B7A1-4430-8BF2-398342BC7A55}</x14:id>
        </ext>
      </extLst>
    </cfRule>
  </conditionalFormatting>
  <conditionalFormatting sqref="H34">
    <cfRule type="dataBar" priority="16">
      <dataBar>
        <cfvo type="num" val="0"/>
        <cfvo type="num" val="1"/>
        <color theme="0" tint="-0.34998626667073579"/>
      </dataBar>
      <extLst>
        <ext xmlns:x14="http://schemas.microsoft.com/office/spreadsheetml/2009/9/main" uri="{B025F937-C7B1-47D3-B67F-A62EFF666E3E}">
          <x14:id>{44C15D63-A94E-442B-8EBE-1574741A0821}</x14:id>
        </ext>
      </extLst>
    </cfRule>
  </conditionalFormatting>
  <conditionalFormatting sqref="H35">
    <cfRule type="dataBar" priority="9">
      <dataBar>
        <cfvo type="num" val="0"/>
        <cfvo type="num" val="1"/>
        <color theme="0" tint="-0.34998626667073579"/>
      </dataBar>
      <extLst>
        <ext xmlns:x14="http://schemas.microsoft.com/office/spreadsheetml/2009/9/main" uri="{B025F937-C7B1-47D3-B67F-A62EFF666E3E}">
          <x14:id>{C7DBF121-806C-40A8-AACF-ACDC72BA575E}</x14:id>
        </ext>
      </extLst>
    </cfRule>
  </conditionalFormatting>
  <conditionalFormatting sqref="H36">
    <cfRule type="dataBar" priority="10">
      <dataBar>
        <cfvo type="num" val="0"/>
        <cfvo type="num" val="1"/>
        <color theme="0" tint="-0.34998626667073579"/>
      </dataBar>
      <extLst>
        <ext xmlns:x14="http://schemas.microsoft.com/office/spreadsheetml/2009/9/main" uri="{B025F937-C7B1-47D3-B67F-A62EFF666E3E}">
          <x14:id>{E2D8C7C5-0569-4C08-B467-602804A85228}</x14:id>
        </ext>
      </extLst>
    </cfRule>
  </conditionalFormatting>
  <conditionalFormatting sqref="H37">
    <cfRule type="dataBar" priority="7">
      <dataBar>
        <cfvo type="num" val="0"/>
        <cfvo type="num" val="1"/>
        <color theme="0" tint="-0.34998626667073579"/>
      </dataBar>
      <extLst>
        <ext xmlns:x14="http://schemas.microsoft.com/office/spreadsheetml/2009/9/main" uri="{B025F937-C7B1-47D3-B67F-A62EFF666E3E}">
          <x14:id>{C7AD9116-961E-4346-A933-E5499CD02B2A}</x14:id>
        </ext>
      </extLst>
    </cfRule>
  </conditionalFormatting>
  <conditionalFormatting sqref="H38">
    <cfRule type="dataBar" priority="14">
      <dataBar>
        <cfvo type="num" val="0"/>
        <cfvo type="num" val="1"/>
        <color theme="0" tint="-0.34998626667073579"/>
      </dataBar>
      <extLst>
        <ext xmlns:x14="http://schemas.microsoft.com/office/spreadsheetml/2009/9/main" uri="{B025F937-C7B1-47D3-B67F-A62EFF666E3E}">
          <x14:id>{0E26A2E8-1A48-47FD-8317-55F6A2D708CF}</x14:id>
        </ext>
      </extLst>
    </cfRule>
  </conditionalFormatting>
  <conditionalFormatting sqref="H39">
    <cfRule type="dataBar" priority="6">
      <dataBar>
        <cfvo type="num" val="0"/>
        <cfvo type="num" val="1"/>
        <color theme="0" tint="-0.34998626667073579"/>
      </dataBar>
      <extLst>
        <ext xmlns:x14="http://schemas.microsoft.com/office/spreadsheetml/2009/9/main" uri="{B025F937-C7B1-47D3-B67F-A62EFF666E3E}">
          <x14:id>{04F78428-9DB0-40DF-8622-C05D3A22250C}</x14:id>
        </ext>
      </extLst>
    </cfRule>
  </conditionalFormatting>
  <conditionalFormatting sqref="H40">
    <cfRule type="dataBar" priority="5">
      <dataBar>
        <cfvo type="num" val="0"/>
        <cfvo type="num" val="1"/>
        <color theme="0" tint="-0.34998626667073579"/>
      </dataBar>
      <extLst>
        <ext xmlns:x14="http://schemas.microsoft.com/office/spreadsheetml/2009/9/main" uri="{B025F937-C7B1-47D3-B67F-A62EFF666E3E}">
          <x14:id>{AF72192A-2244-4241-A441-4B9FAB91EEC6}</x14:id>
        </ext>
      </extLst>
    </cfRule>
  </conditionalFormatting>
  <conditionalFormatting sqref="H42">
    <cfRule type="dataBar" priority="13">
      <dataBar>
        <cfvo type="num" val="0"/>
        <cfvo type="num" val="1"/>
        <color theme="0" tint="-0.34998626667073579"/>
      </dataBar>
      <extLst>
        <ext xmlns:x14="http://schemas.microsoft.com/office/spreadsheetml/2009/9/main" uri="{B025F937-C7B1-47D3-B67F-A62EFF666E3E}">
          <x14:id>{4910A3A1-A5EC-472C-92D1-36217A423C4F}</x14:id>
        </ext>
      </extLst>
    </cfRule>
  </conditionalFormatting>
  <conditionalFormatting sqref="H43">
    <cfRule type="dataBar" priority="12">
      <dataBar>
        <cfvo type="num" val="0"/>
        <cfvo type="num" val="1"/>
        <color theme="0" tint="-0.34998626667073579"/>
      </dataBar>
      <extLst>
        <ext xmlns:x14="http://schemas.microsoft.com/office/spreadsheetml/2009/9/main" uri="{B025F937-C7B1-47D3-B67F-A62EFF666E3E}">
          <x14:id>{0CA5DAE7-D523-4EF0-8689-F42D09401AF6}</x14:id>
        </ext>
      </extLst>
    </cfRule>
  </conditionalFormatting>
  <conditionalFormatting sqref="H44">
    <cfRule type="dataBar" priority="11">
      <dataBar>
        <cfvo type="num" val="0"/>
        <cfvo type="num" val="1"/>
        <color theme="0" tint="-0.34998626667073579"/>
      </dataBar>
      <extLst>
        <ext xmlns:x14="http://schemas.microsoft.com/office/spreadsheetml/2009/9/main" uri="{B025F937-C7B1-47D3-B67F-A62EFF666E3E}">
          <x14:id>{D1B323A3-12BF-468B-88D6-76DD7328A798}</x14:id>
        </ext>
      </extLst>
    </cfRule>
  </conditionalFormatting>
  <conditionalFormatting sqref="H45">
    <cfRule type="dataBar" priority="36">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K6:ET51">
    <cfRule type="expression" dxfId="4" priority="33">
      <formula>K$6=TODAY()</formula>
    </cfRule>
  </conditionalFormatting>
  <conditionalFormatting sqref="K8:ET51">
    <cfRule type="expression" dxfId="3" priority="34">
      <formula>AND($E8&lt;=K$6,ROUNDDOWN(($F8-$E8+1)*$H8,0)+$E8-1&gt;=K$6)</formula>
    </cfRule>
  </conditionalFormatting>
  <conditionalFormatting sqref="K8:ET107">
    <cfRule type="expression" dxfId="2" priority="35">
      <formula>AND(NOT(ISBLANK($E8)),$E8&lt;=K$6,$F8&gt;=K$6)</formula>
    </cfRule>
  </conditionalFormatting>
  <conditionalFormatting sqref="K6:FH7">
    <cfRule type="expression" dxfId="1" priority="2">
      <formula>K$6=TODAY()</formula>
    </cfRule>
  </conditionalFormatting>
  <conditionalFormatting sqref="EU6:FH7">
    <cfRule type="expression" dxfId="0" priority="1">
      <formula>EU$6=TODAY()</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0" fitToHeight="0" orientation="landscape" r:id="rId2"/>
  <headerFooter alignWithMargins="0"/>
  <ignoredErrors>
    <ignoredError sqref="A47:B47 B46 E10 E18 E23 E46:H47 G10:H10 G18:H18 G23:H23 G48:G51" unlockedFormula="1"/>
    <ignoredError sqref="A23 A18 A10"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EF1DCF4F-59D9-4B9F-9D4B-1C1614E8392D}">
            <x14:dataBar minLength="0" maxLength="100" gradient="0">
              <x14:cfvo type="num">
                <xm:f>0</xm:f>
              </x14:cfvo>
              <x14:cfvo type="num">
                <xm:f>1</xm:f>
              </x14:cfvo>
              <x14:negativeFillColor rgb="FFFF0000"/>
              <x14:axisColor rgb="FF000000"/>
            </x14:dataBar>
          </x14:cfRule>
          <xm:sqref>H12</xm:sqref>
        </x14:conditionalFormatting>
        <x14:conditionalFormatting xmlns:xm="http://schemas.microsoft.com/office/excel/2006/main">
          <x14:cfRule type="dataBar" id="{D63A36B4-FBBD-42FD-9AB4-17BEAD20F6A4}">
            <x14:dataBar minLength="0" maxLength="100" gradient="0">
              <x14:cfvo type="num">
                <xm:f>0</xm:f>
              </x14:cfvo>
              <x14:cfvo type="num">
                <xm:f>1</xm:f>
              </x14:cfvo>
              <x14:negativeFillColor rgb="FFFF0000"/>
              <x14:axisColor rgb="FF000000"/>
            </x14:dataBar>
          </x14:cfRule>
          <xm:sqref>H13</xm:sqref>
        </x14:conditionalFormatting>
        <x14:conditionalFormatting xmlns:xm="http://schemas.microsoft.com/office/excel/2006/main">
          <x14:cfRule type="dataBar" id="{00E1A5ED-36A8-4BC8-9298-045E5088B803}">
            <x14:dataBar minLength="0" maxLength="100" gradient="0">
              <x14:cfvo type="num">
                <xm:f>0</xm:f>
              </x14:cfvo>
              <x14:cfvo type="num">
                <xm:f>1</xm:f>
              </x14:cfvo>
              <x14:negativeFillColor rgb="FFFF0000"/>
              <x14:axisColor rgb="FF000000"/>
            </x14:dataBar>
          </x14:cfRule>
          <xm:sqref>H14</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H15:H23 H41 H8:H11 H46:H51</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28DB9C8E-FC62-4D7C-8BD7-AC9D32A83DB1}">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758E2EEE-9E86-4F7E-9177-3A0E13CAEE08}">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41DA761D-101E-4AA9-8389-B32289212A62}">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6E2BE4D0-975B-415A-B287-3C1A151FA272}">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0802047C-94E5-4503-890E-6CB9388FC617}">
            <x14:dataBar minLength="0" maxLength="100" gradient="0">
              <x14:cfvo type="num">
                <xm:f>0</xm:f>
              </x14:cfvo>
              <x14:cfvo type="num">
                <xm:f>1</xm:f>
              </x14:cfvo>
              <x14:negativeFillColor rgb="FFFF0000"/>
              <x14:axisColor rgb="FF000000"/>
            </x14:dataBar>
          </x14:cfRule>
          <xm:sqref>H29</xm:sqref>
        </x14:conditionalFormatting>
        <x14:conditionalFormatting xmlns:xm="http://schemas.microsoft.com/office/excel/2006/main">
          <x14:cfRule type="dataBar" id="{CEB1E3D5-C7AD-4CAA-ACD1-E452049A6D69}">
            <x14:dataBar minLength="0" maxLength="100" gradient="0">
              <x14:cfvo type="num">
                <xm:f>0</xm:f>
              </x14:cfvo>
              <x14:cfvo type="num">
                <xm:f>1</xm:f>
              </x14:cfvo>
              <x14:negativeFillColor rgb="FFFF0000"/>
              <x14:axisColor rgb="FF000000"/>
            </x14:dataBar>
          </x14:cfRule>
          <xm:sqref>H30</xm:sqref>
        </x14:conditionalFormatting>
        <x14:conditionalFormatting xmlns:xm="http://schemas.microsoft.com/office/excel/2006/main">
          <x14:cfRule type="dataBar" id="{14EC66DF-8C1D-4FD8-AD9A-AD29B001B813}">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51E9FA3B-1AE3-4941-81F6-919DD6EC368D}">
            <x14:dataBar minLength="0" maxLength="100" gradient="0">
              <x14:cfvo type="num">
                <xm:f>0</xm:f>
              </x14:cfvo>
              <x14:cfvo type="num">
                <xm:f>1</xm:f>
              </x14:cfvo>
              <x14:negativeFillColor rgb="FFFF0000"/>
              <x14:axisColor rgb="FF000000"/>
            </x14:dataBar>
          </x14:cfRule>
          <xm:sqref>H32</xm:sqref>
        </x14:conditionalFormatting>
        <x14:conditionalFormatting xmlns:xm="http://schemas.microsoft.com/office/excel/2006/main">
          <x14:cfRule type="dataBar" id="{B5EEDEEF-B7A1-4430-8BF2-398342BC7A55}">
            <x14:dataBar minLength="0" maxLength="100" gradient="0">
              <x14:cfvo type="num">
                <xm:f>0</xm:f>
              </x14:cfvo>
              <x14:cfvo type="num">
                <xm:f>1</xm:f>
              </x14:cfvo>
              <x14:negativeFillColor rgb="FFFF0000"/>
              <x14:axisColor rgb="FF000000"/>
            </x14:dataBar>
          </x14:cfRule>
          <xm:sqref>H33</xm:sqref>
        </x14:conditionalFormatting>
        <x14:conditionalFormatting xmlns:xm="http://schemas.microsoft.com/office/excel/2006/main">
          <x14:cfRule type="dataBar" id="{44C15D63-A94E-442B-8EBE-1574741A0821}">
            <x14:dataBar minLength="0" maxLength="100" gradient="0">
              <x14:cfvo type="num">
                <xm:f>0</xm:f>
              </x14:cfvo>
              <x14:cfvo type="num">
                <xm:f>1</xm:f>
              </x14:cfvo>
              <x14:negativeFillColor rgb="FFFF0000"/>
              <x14:axisColor rgb="FF000000"/>
            </x14:dataBar>
          </x14:cfRule>
          <xm:sqref>H34</xm:sqref>
        </x14:conditionalFormatting>
        <x14:conditionalFormatting xmlns:xm="http://schemas.microsoft.com/office/excel/2006/main">
          <x14:cfRule type="dataBar" id="{C7DBF121-806C-40A8-AACF-ACDC72BA575E}">
            <x14:dataBar minLength="0" maxLength="100" gradient="0">
              <x14:cfvo type="num">
                <xm:f>0</xm:f>
              </x14:cfvo>
              <x14:cfvo type="num">
                <xm:f>1</xm:f>
              </x14:cfvo>
              <x14:negativeFillColor rgb="FFFF0000"/>
              <x14:axisColor rgb="FF000000"/>
            </x14:dataBar>
          </x14:cfRule>
          <xm:sqref>H35</xm:sqref>
        </x14:conditionalFormatting>
        <x14:conditionalFormatting xmlns:xm="http://schemas.microsoft.com/office/excel/2006/main">
          <x14:cfRule type="dataBar" id="{E2D8C7C5-0569-4C08-B467-602804A85228}">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C7AD9116-961E-4346-A933-E5499CD02B2A}">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0E26A2E8-1A48-47FD-8317-55F6A2D708CF}">
            <x14:dataBar minLength="0" maxLength="100" gradient="0">
              <x14:cfvo type="num">
                <xm:f>0</xm:f>
              </x14:cfvo>
              <x14:cfvo type="num">
                <xm:f>1</xm:f>
              </x14:cfvo>
              <x14:negativeFillColor rgb="FFFF0000"/>
              <x14:axisColor rgb="FF000000"/>
            </x14:dataBar>
          </x14:cfRule>
          <xm:sqref>H38</xm:sqref>
        </x14:conditionalFormatting>
        <x14:conditionalFormatting xmlns:xm="http://schemas.microsoft.com/office/excel/2006/main">
          <x14:cfRule type="dataBar" id="{04F78428-9DB0-40DF-8622-C05D3A22250C}">
            <x14:dataBar minLength="0" maxLength="100" gradient="0">
              <x14:cfvo type="num">
                <xm:f>0</xm:f>
              </x14:cfvo>
              <x14:cfvo type="num">
                <xm:f>1</xm:f>
              </x14:cfvo>
              <x14:negativeFillColor rgb="FFFF0000"/>
              <x14:axisColor rgb="FF000000"/>
            </x14:dataBar>
          </x14:cfRule>
          <xm:sqref>H39</xm:sqref>
        </x14:conditionalFormatting>
        <x14:conditionalFormatting xmlns:xm="http://schemas.microsoft.com/office/excel/2006/main">
          <x14:cfRule type="dataBar" id="{AF72192A-2244-4241-A441-4B9FAB91EEC6}">
            <x14:dataBar minLength="0" maxLength="100" gradient="0">
              <x14:cfvo type="num">
                <xm:f>0</xm:f>
              </x14:cfvo>
              <x14:cfvo type="num">
                <xm:f>1</xm:f>
              </x14:cfvo>
              <x14:negativeFillColor rgb="FFFF0000"/>
              <x14:axisColor rgb="FF000000"/>
            </x14:dataBar>
          </x14:cfRule>
          <xm:sqref>H40</xm:sqref>
        </x14:conditionalFormatting>
        <x14:conditionalFormatting xmlns:xm="http://schemas.microsoft.com/office/excel/2006/main">
          <x14:cfRule type="dataBar" id="{4910A3A1-A5EC-472C-92D1-36217A423C4F}">
            <x14:dataBar minLength="0" maxLength="100" gradient="0">
              <x14:cfvo type="num">
                <xm:f>0</xm:f>
              </x14:cfvo>
              <x14:cfvo type="num">
                <xm:f>1</xm:f>
              </x14:cfvo>
              <x14:negativeFillColor rgb="FFFF0000"/>
              <x14:axisColor rgb="FF000000"/>
            </x14:dataBar>
          </x14:cfRule>
          <xm:sqref>H42</xm:sqref>
        </x14:conditionalFormatting>
        <x14:conditionalFormatting xmlns:xm="http://schemas.microsoft.com/office/excel/2006/main">
          <x14:cfRule type="dataBar" id="{0CA5DAE7-D523-4EF0-8689-F42D09401AF6}">
            <x14:dataBar minLength="0" maxLength="100" gradient="0">
              <x14:cfvo type="num">
                <xm:f>0</xm:f>
              </x14:cfvo>
              <x14:cfvo type="num">
                <xm:f>1</xm:f>
              </x14:cfvo>
              <x14:negativeFillColor rgb="FFFF0000"/>
              <x14:axisColor rgb="FF000000"/>
            </x14:dataBar>
          </x14:cfRule>
          <xm:sqref>H43</xm:sqref>
        </x14:conditionalFormatting>
        <x14:conditionalFormatting xmlns:xm="http://schemas.microsoft.com/office/excel/2006/main">
          <x14:cfRule type="dataBar" id="{D1B323A3-12BF-468B-88D6-76DD7328A798}">
            <x14:dataBar minLength="0" maxLength="100" gradient="0">
              <x14:cfvo type="num">
                <xm:f>0</xm:f>
              </x14:cfvo>
              <x14:cfvo type="num">
                <xm:f>1</xm:f>
              </x14:cfvo>
              <x14:negativeFillColor rgb="FFFF0000"/>
              <x14:axisColor rgb="FF000000"/>
            </x14:dataBar>
          </x14:cfRule>
          <xm:sqref>H44</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Nattapol poeam</cp:lastModifiedBy>
  <cp:lastPrinted>2025-12-11T15:41:18Z</cp:lastPrinted>
  <dcterms:created xsi:type="dcterms:W3CDTF">2010-06-09T16:05:03Z</dcterms:created>
  <dcterms:modified xsi:type="dcterms:W3CDTF">2025-12-17T09:41:35Z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