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tomastech275-my.sharepoint.com/personal/siriwilai_c_tomastc_com/Documents/Tomas tech/2025/Gantt chart schedule/PJ250016 Mitsui/"/>
    </mc:Choice>
  </mc:AlternateContent>
  <xr:revisionPtr revIDLastSave="1" documentId="13_ncr:1_{AE494CFA-92AE-4359-B5D5-40DDD6347B4A}" xr6:coauthVersionLast="47" xr6:coauthVersionMax="47" xr10:uidLastSave="{C0E4EDC0-1B31-46ED-BFF0-BB5D80C64B83}"/>
  <bookViews>
    <workbookView xWindow="14976" yWindow="0" windowWidth="8160" windowHeight="12336" tabRatio="625" xr2:uid="{00000000-000D-0000-FFFF-FFFF00000000}"/>
  </bookViews>
  <sheets>
    <sheet name="GanttChart" sheetId="9" r:id="rId1"/>
  </sheets>
  <definedNames>
    <definedName name="prevWBS" localSheetId="0">GanttChart!$A1048576</definedName>
    <definedName name="_xlnm.Print_Area" localSheetId="0">GanttChart!$A$1:$ET$67</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9" l="1"/>
  <c r="F41" i="9"/>
  <c r="I41" i="9" s="1"/>
  <c r="F29" i="9" l="1"/>
  <c r="F28" i="9"/>
  <c r="F48" i="9"/>
  <c r="I48" i="9" s="1"/>
  <c r="F46" i="9"/>
  <c r="I46" i="9" s="1"/>
  <c r="F44" i="9" l="1"/>
  <c r="I44" i="9" s="1"/>
  <c r="F40" i="9"/>
  <c r="I40" i="9" s="1"/>
  <c r="F42" i="9"/>
  <c r="I42" i="9" s="1"/>
  <c r="F45" i="9"/>
  <c r="I45" i="9" s="1"/>
  <c r="F47" i="9"/>
  <c r="I47" i="9" s="1"/>
  <c r="F37" i="9"/>
  <c r="I37" i="9" s="1"/>
  <c r="F30" i="9"/>
  <c r="I30" i="9" s="1"/>
  <c r="F32" i="9"/>
  <c r="I32" i="9" s="1"/>
  <c r="F34" i="9"/>
  <c r="I34" i="9" s="1"/>
  <c r="F33" i="9"/>
  <c r="I33" i="9" s="1"/>
  <c r="F36" i="9"/>
  <c r="I36" i="9" s="1"/>
  <c r="F35" i="9"/>
  <c r="I35" i="9" s="1"/>
  <c r="F31" i="9"/>
  <c r="I31" i="9" s="1"/>
  <c r="I29" i="9"/>
  <c r="F38" i="9" l="1"/>
  <c r="I38" i="9" s="1"/>
  <c r="F39" i="9"/>
  <c r="I39" i="9" s="1"/>
  <c r="F43" i="9"/>
  <c r="I43" i="9" s="1"/>
  <c r="F50" i="9"/>
  <c r="I50" i="9" s="1"/>
  <c r="F27" i="9"/>
  <c r="I27" i="9" s="1"/>
  <c r="F26" i="9"/>
  <c r="I26" i="9" s="1"/>
  <c r="F16" i="9"/>
  <c r="F17" i="9"/>
  <c r="I17" i="9" s="1"/>
  <c r="F18" i="9"/>
  <c r="I18" i="9" s="1"/>
  <c r="F19" i="9"/>
  <c r="I19" i="9" s="1"/>
  <c r="F20" i="9"/>
  <c r="I20" i="9" s="1"/>
  <c r="F21" i="9"/>
  <c r="I21" i="9" s="1"/>
  <c r="F22" i="9"/>
  <c r="I22" i="9" s="1"/>
  <c r="F23" i="9"/>
  <c r="I23" i="9" s="1"/>
  <c r="F24" i="9"/>
  <c r="I24" i="9" s="1"/>
  <c r="F25" i="9"/>
  <c r="I25" i="9" s="1"/>
  <c r="I28" i="9" l="1"/>
  <c r="F15" i="9"/>
  <c r="I15" i="9" s="1"/>
  <c r="F66" i="9"/>
  <c r="I66" i="9" s="1"/>
  <c r="F65" i="9"/>
  <c r="I65" i="9" s="1"/>
  <c r="F64" i="9"/>
  <c r="F63" i="9"/>
  <c r="F62" i="9"/>
  <c r="F61" i="9"/>
  <c r="F60" i="9"/>
  <c r="I60" i="9" s="1"/>
  <c r="F56" i="9"/>
  <c r="F55" i="9"/>
  <c r="F54" i="9"/>
  <c r="F53" i="9"/>
  <c r="F52" i="9"/>
  <c r="F14" i="9"/>
  <c r="I14" i="9" s="1"/>
  <c r="F58" i="9"/>
  <c r="I58" i="9" s="1"/>
  <c r="F57" i="9"/>
  <c r="I57" i="9" s="1"/>
  <c r="A74" i="9" l="1"/>
  <c r="I67" i="9" l="1"/>
  <c r="F71" i="9" l="1"/>
  <c r="F72" i="9" s="1"/>
  <c r="I72" i="9" s="1"/>
  <c r="F70" i="9"/>
  <c r="I70" i="9" s="1"/>
  <c r="F8" i="9"/>
  <c r="I8" i="9" s="1"/>
  <c r="F59" i="9"/>
  <c r="I59" i="9" s="1"/>
  <c r="F51" i="9"/>
  <c r="I51" i="9" s="1"/>
  <c r="F13" i="9"/>
  <c r="I13" i="9" s="1"/>
  <c r="F73" i="9" l="1"/>
  <c r="I73" i="9" s="1"/>
  <c r="I71" i="9"/>
  <c r="F12" i="9" l="1"/>
  <c r="F9" i="9"/>
  <c r="I9" i="9" s="1"/>
  <c r="K6" i="9"/>
  <c r="I12" i="9" l="1"/>
  <c r="F10" i="9"/>
  <c r="I10" i="9" s="1"/>
  <c r="K7" i="9"/>
  <c r="K4" i="9"/>
  <c r="A8" i="9"/>
  <c r="A70" i="9"/>
  <c r="A71" i="9" s="1"/>
  <c r="A72" i="9" s="1"/>
  <c r="A73" i="9" s="1"/>
  <c r="L6" i="9" l="1"/>
  <c r="I53" i="9" l="1"/>
  <c r="I52" i="9"/>
  <c r="I61" i="9"/>
  <c r="M6" i="9"/>
  <c r="I54" i="9"/>
  <c r="N6" i="9" l="1"/>
  <c r="I63" i="9" l="1"/>
  <c r="I55" i="9"/>
  <c r="O6" i="9"/>
  <c r="K5" i="9"/>
  <c r="I64" i="9" l="1"/>
  <c r="I56" i="9"/>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51" i="9" l="1"/>
  <c r="A52" i="9" s="1"/>
  <c r="A53" i="9" s="1"/>
  <c r="A54" i="9" s="1"/>
  <c r="A55" i="9" s="1"/>
  <c r="A56" i="9" s="1"/>
  <c r="A57" i="9" s="1"/>
  <c r="A58" i="9" s="1"/>
  <c r="AS7" i="9"/>
  <c r="AT6" i="9"/>
  <c r="AU6" i="9" l="1"/>
  <c r="AT7" i="9"/>
  <c r="AT4" i="9"/>
  <c r="AT5" i="9"/>
  <c r="A59" i="9"/>
  <c r="A60" i="9" s="1"/>
  <c r="A61" i="9" s="1"/>
  <c r="A62" i="9" s="1"/>
  <c r="A63" i="9" s="1"/>
  <c r="A64" i="9" s="1"/>
  <c r="A65" i="9" s="1"/>
  <c r="A66" i="9" l="1"/>
  <c r="A67"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<sst xmlns="http://schemas.openxmlformats.org/spreadsheetml/2006/main" count="75" uniqueCount="72">
  <si>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</si>
  <si>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</si>
  <si>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</si>
  <si>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</si>
  <si>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</si>
  <si>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</si>
  <si>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</si>
  <si>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</si>
  <si>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</si>
  <si>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</si>
  <si>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</si>
  <si>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</si>
  <si>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</si>
  <si>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</si>
  <si>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</si>
  <si>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</si>
  <si>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</si>
  <si>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</si>
  <si>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</si>
  <si>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</si>
  <si>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</si>
  <si>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schedule</t>
    <phoneticPr fontId="3" type="noConversion"/>
  </si>
  <si>
    <t>Hardware schedule</t>
    <phoneticPr fontId="3" type="noConversion"/>
  </si>
  <si>
    <t>Installation</t>
    <phoneticPr fontId="3" type="noConversion"/>
  </si>
  <si>
    <t>Hardware installation</t>
    <phoneticPr fontId="3" type="noConversion"/>
  </si>
  <si>
    <t>Requirements confirmation</t>
    <phoneticPr fontId="3" type="noConversion"/>
  </si>
  <si>
    <t>System Design</t>
    <phoneticPr fontId="3" type="noConversion"/>
  </si>
  <si>
    <t>Tomas</t>
    <phoneticPr fontId="3" type="noConversion"/>
  </si>
  <si>
    <t>[WMS] Project Schedule</t>
  </si>
  <si>
    <t>[Mitsui Precision Thai Co.,Ltd.]</t>
  </si>
  <si>
    <t xml:space="preserve">Software installation </t>
  </si>
  <si>
    <t xml:space="preserve">Teaching for UT </t>
  </si>
  <si>
    <t xml:space="preserve">User Testing &amp; Trial </t>
  </si>
  <si>
    <t xml:space="preserve">Supports user feedback </t>
  </si>
  <si>
    <t xml:space="preserve">Teaching for Go live </t>
  </si>
  <si>
    <t xml:space="preserve">Go live </t>
  </si>
  <si>
    <t>Software development (Handy)</t>
  </si>
  <si>
    <t>Template Label &amp; Label Print Controller</t>
  </si>
  <si>
    <t>Stock Management</t>
  </si>
  <si>
    <t>Software development (Web)</t>
  </si>
  <si>
    <t xml:space="preserve">                                                                 </t>
  </si>
  <si>
    <t>Inbound Material -WH</t>
  </si>
  <si>
    <t>Outbound Material to Production -WH</t>
  </si>
  <si>
    <t>Transfer Receive Material -PD</t>
  </si>
  <si>
    <t>Outbound Material Usage -PD</t>
  </si>
  <si>
    <t>Inbound FG -PD</t>
  </si>
  <si>
    <t>WH Receive FG -WH</t>
  </si>
  <si>
    <t>Outbound Delivery -WH</t>
  </si>
  <si>
    <t>Software test &amp; Internal final test</t>
  </si>
  <si>
    <t>IQC Material-WH</t>
  </si>
  <si>
    <t>IQC FG -PD</t>
  </si>
  <si>
    <t>Tomas</t>
  </si>
  <si>
    <t>Master Data -WH,PD</t>
  </si>
  <si>
    <t>Import Purchase Order -WH</t>
  </si>
  <si>
    <t>Inbound Material Page -WH</t>
  </si>
  <si>
    <t>Purchase Order Page -WH</t>
  </si>
  <si>
    <t xml:space="preserve"> -Print Purchase Order Domistic -WH</t>
  </si>
  <si>
    <t xml:space="preserve"> -Print Purchase Order International -WH</t>
  </si>
  <si>
    <t>Stock Management -WH</t>
  </si>
  <si>
    <t>IQC Material Page -WH</t>
  </si>
  <si>
    <t>Raw Material Request Page -WH,PD</t>
  </si>
  <si>
    <t xml:space="preserve"> -Print Raw Material Request -WH,PD</t>
  </si>
  <si>
    <t>Inbound Production Page -PD</t>
  </si>
  <si>
    <t>Outbound Material Usage Page -PD</t>
  </si>
  <si>
    <t>Outbound Delivery Page -WH</t>
  </si>
  <si>
    <t xml:space="preserve"> -Print Finished Goods Pay In Stock Sheet -PD</t>
  </si>
  <si>
    <t>Outbound FG (Production) To WH Page -WH,PD</t>
  </si>
  <si>
    <t>IQC FG Page -PD</t>
  </si>
  <si>
    <t>Inbound - Outbound Inquiery, Tracking, Tag Label Page -WH</t>
  </si>
  <si>
    <t>Import Schedule Raw Material Receiving (Plan) -WH</t>
  </si>
  <si>
    <t>Import Schedule FG Production (Plan) -PD</t>
  </si>
  <si>
    <t>Import Schedule Raw Material Request (Plan) -WH,PD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</si>
</sst>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1">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30" fillId="0" borderId="10" xfId="0" quotePrefix="1" applyFont="1" applyBorder="1" applyAlignment="1">
      <alignment vertical="center" wrapText="1"/>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103842</xdr:colOff>
      <xdr:row>5</xdr:row>
      <xdr:rowOff>123825</xdr:rowOff>
    </xdr:from>
    <xdr:to>
      <xdr:col>40</xdr:col>
      <xdr:colOff>11244</xdr:colOff>
      <xdr:row>9</xdr:row>
      <xdr:rowOff>181398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55</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74"/>
  <sheetViews>
    <sheetView showGridLines="0" tabSelected="1" zoomScale="55" zoomScaleNormal="55" workbookViewId="0">
      <pane ySplit="7" topLeftCell="A8" activePane="bottomLeft" state="frozen"/>
      <selection pane="bottomLeft" activeCell="BN35" sqref="BN35"/>
    </sheetView>
  </sheetViews>
  <sheetFormatPr defaultColWidth="9.109375" defaultRowHeight="14.4" x14ac:dyDescent="0.3"/>
  <cols>
    <col min="1" max="1" width="6.88671875" style="3" customWidth="1"/>
    <col min="2" max="2" width="49.77734375" style="3" customWidth="1"/>
    <col min="3" max="3" width="15.33203125"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38" width="2.44140625" style="3" hidden="1" customWidth="1"/>
    <col min="39" max="150" width="2.44140625" style="3" customWidth="1"/>
    <col min="151" max="16384" width="9.109375" style="3"/>
  </cols>
  <sheetData>
    <row r="1" spans="1:150" ht="30" customHeight="1" x14ac:dyDescent="0.3">
      <c r="A1" s="1" t="s">
        <v>28</v>
      </c>
      <c r="B1" s="2"/>
      <c r="C1" s="2"/>
      <c r="D1" s="2"/>
      <c r="E1" s="2"/>
      <c r="F1" s="2"/>
      <c r="I1" s="4"/>
      <c r="K1" s="86" t="s">
        <v>17</v>
      </c>
      <c r="L1" s="86"/>
      <c r="M1" s="86"/>
      <c r="N1" s="86"/>
      <c r="O1" s="86"/>
      <c r="P1" s="86"/>
      <c r="Q1" s="86"/>
      <c r="R1" s="86"/>
      <c r="S1" s="86"/>
      <c r="T1" s="86"/>
      <c r="U1" s="86"/>
      <c r="V1" s="86"/>
      <c r="W1" s="86"/>
      <c r="X1" s="86"/>
      <c r="Y1" s="86"/>
      <c r="Z1" s="86"/>
      <c r="AA1" s="86"/>
      <c r="AB1" s="86"/>
      <c r="AC1" s="86"/>
      <c r="AD1" s="86"/>
      <c r="AE1" s="86"/>
    </row>
    <row r="2" spans="1:150" ht="18" customHeight="1" x14ac:dyDescent="0.3">
      <c r="A2" s="5" t="s">
        <v>29</v>
      </c>
      <c r="B2" s="6"/>
      <c r="C2" s="6"/>
      <c r="D2" s="7"/>
      <c r="E2" s="8"/>
      <c r="F2" s="8"/>
      <c r="H2" s="9"/>
    </row>
    <row r="3" spans="1:150" ht="14.4" customHeight="1"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87">
        <v>45931</v>
      </c>
      <c r="D4" s="87"/>
      <c r="E4" s="87"/>
      <c r="G4" s="4" t="s">
        <v>13</v>
      </c>
      <c r="H4" s="11">
        <v>1</v>
      </c>
      <c r="K4" s="83" t="str">
        <f>"Week "&amp;(K6-($C$4-WEEKDAY($C$4,1)+2))/7+1</f>
        <v>Week 1</v>
      </c>
      <c r="L4" s="84"/>
      <c r="M4" s="84"/>
      <c r="N4" s="84"/>
      <c r="O4" s="84"/>
      <c r="P4" s="84"/>
      <c r="Q4" s="85"/>
      <c r="R4" s="83" t="str">
        <f>"Week "&amp;(R6-($C$4-WEEKDAY($C$4,1)+2))/7+1</f>
        <v>Week 2</v>
      </c>
      <c r="S4" s="84"/>
      <c r="T4" s="84"/>
      <c r="U4" s="84"/>
      <c r="V4" s="84"/>
      <c r="W4" s="84"/>
      <c r="X4" s="85"/>
      <c r="Y4" s="83" t="str">
        <f>"Week "&amp;(Y6-($C$4-WEEKDAY($C$4,1)+2))/7+1</f>
        <v>Week 3</v>
      </c>
      <c r="Z4" s="84"/>
      <c r="AA4" s="84"/>
      <c r="AB4" s="84"/>
      <c r="AC4" s="84"/>
      <c r="AD4" s="84"/>
      <c r="AE4" s="85"/>
      <c r="AF4" s="83" t="str">
        <f>"Week "&amp;(AF6-($C$4-WEEKDAY($C$4,1)+2))/7+1</f>
        <v>Week 4</v>
      </c>
      <c r="AG4" s="84"/>
      <c r="AH4" s="84"/>
      <c r="AI4" s="84"/>
      <c r="AJ4" s="84"/>
      <c r="AK4" s="84"/>
      <c r="AL4" s="85"/>
      <c r="AM4" s="83" t="str">
        <f>"Week "&amp;(AM6-($C$4-WEEKDAY($C$4,1)+2))/7+1</f>
        <v>Week 5</v>
      </c>
      <c r="AN4" s="84"/>
      <c r="AO4" s="84"/>
      <c r="AP4" s="84"/>
      <c r="AQ4" s="84"/>
      <c r="AR4" s="84"/>
      <c r="AS4" s="85"/>
      <c r="AT4" s="83" t="str">
        <f>"Week "&amp;(AT6-($C$4-WEEKDAY($C$4,1)+2))/7+1</f>
        <v>Week 6</v>
      </c>
      <c r="AU4" s="84"/>
      <c r="AV4" s="84"/>
      <c r="AW4" s="84"/>
      <c r="AX4" s="84"/>
      <c r="AY4" s="84"/>
      <c r="AZ4" s="85"/>
      <c r="BA4" s="83" t="str">
        <f>"Week "&amp;(BA6-($C$4-WEEKDAY($C$4,1)+2))/7+1</f>
        <v>Week 7</v>
      </c>
      <c r="BB4" s="84"/>
      <c r="BC4" s="84"/>
      <c r="BD4" s="84"/>
      <c r="BE4" s="84"/>
      <c r="BF4" s="84"/>
      <c r="BG4" s="85"/>
      <c r="BH4" s="83" t="str">
        <f>"Week "&amp;(BH6-($C$4-WEEKDAY($C$4,1)+2))/7+1</f>
        <v>Week 8</v>
      </c>
      <c r="BI4" s="84"/>
      <c r="BJ4" s="84"/>
      <c r="BK4" s="84"/>
      <c r="BL4" s="84"/>
      <c r="BM4" s="84"/>
      <c r="BN4" s="85"/>
      <c r="BO4" s="83" t="str">
        <f>"Week "&amp;(BO6-($C$4-WEEKDAY($C$4,1)+2))/7+1</f>
        <v>Week 9</v>
      </c>
      <c r="BP4" s="84"/>
      <c r="BQ4" s="84"/>
      <c r="BR4" s="84"/>
      <c r="BS4" s="84"/>
      <c r="BT4" s="84"/>
      <c r="BU4" s="85"/>
      <c r="BV4" s="83" t="str">
        <f>"Week "&amp;(BV6-($C$4-WEEKDAY($C$4,1)+2))/7+1</f>
        <v>Week 10</v>
      </c>
      <c r="BW4" s="84"/>
      <c r="BX4" s="84"/>
      <c r="BY4" s="84"/>
      <c r="BZ4" s="84"/>
      <c r="CA4" s="84"/>
      <c r="CB4" s="85"/>
      <c r="CC4" s="83" t="str">
        <f>"Week "&amp;(CC6-($C$4-WEEKDAY($C$4,1)+2))/7+1</f>
        <v>Week 11</v>
      </c>
      <c r="CD4" s="84"/>
      <c r="CE4" s="84"/>
      <c r="CF4" s="84"/>
      <c r="CG4" s="84"/>
      <c r="CH4" s="84"/>
      <c r="CI4" s="85"/>
      <c r="CJ4" s="83" t="str">
        <f>"Week "&amp;(CJ6-($C$4-WEEKDAY($C$4,1)+2))/7+1</f>
        <v>Week 12</v>
      </c>
      <c r="CK4" s="84"/>
      <c r="CL4" s="84"/>
      <c r="CM4" s="84"/>
      <c r="CN4" s="84"/>
      <c r="CO4" s="84"/>
      <c r="CP4" s="85"/>
      <c r="CQ4" s="83" t="str">
        <f>"Week "&amp;(CQ6-($C$4-WEEKDAY($C$4,1)+2))/7+1</f>
        <v>Week 13</v>
      </c>
      <c r="CR4" s="84"/>
      <c r="CS4" s="84"/>
      <c r="CT4" s="84"/>
      <c r="CU4" s="84"/>
      <c r="CV4" s="84"/>
      <c r="CW4" s="85"/>
      <c r="CX4" s="83" t="str">
        <f>"Week "&amp;(CX6-($C$4-WEEKDAY($C$4,1)+2))/7+1</f>
        <v>Week 14</v>
      </c>
      <c r="CY4" s="84"/>
      <c r="CZ4" s="84"/>
      <c r="DA4" s="84"/>
      <c r="DB4" s="84"/>
      <c r="DC4" s="84"/>
      <c r="DD4" s="85"/>
      <c r="DE4" s="83" t="str">
        <f>"Week "&amp;(DE6-($C$4-WEEKDAY($C$4,1)+2))/7+1</f>
        <v>Week 15</v>
      </c>
      <c r="DF4" s="84"/>
      <c r="DG4" s="84"/>
      <c r="DH4" s="84"/>
      <c r="DI4" s="84"/>
      <c r="DJ4" s="84"/>
      <c r="DK4" s="85"/>
      <c r="DL4" s="83" t="str">
        <f>"Week "&amp;(DL6-($C$4-WEEKDAY($C$4,1)+2))/7+1</f>
        <v>Week 16</v>
      </c>
      <c r="DM4" s="84"/>
      <c r="DN4" s="84"/>
      <c r="DO4" s="84"/>
      <c r="DP4" s="84"/>
      <c r="DQ4" s="84"/>
      <c r="DR4" s="85"/>
      <c r="DS4" s="83" t="str">
        <f>"Week "&amp;(DS6-($C$4-WEEKDAY($C$4,1)+2))/7+1</f>
        <v>Week 17</v>
      </c>
      <c r="DT4" s="84"/>
      <c r="DU4" s="84"/>
      <c r="DV4" s="84"/>
      <c r="DW4" s="84"/>
      <c r="DX4" s="84"/>
      <c r="DY4" s="85"/>
      <c r="DZ4" s="83" t="str">
        <f>"Week "&amp;(DZ6-($C$4-WEEKDAY($C$4,1)+2))/7+1</f>
        <v>Week 18</v>
      </c>
      <c r="EA4" s="84"/>
      <c r="EB4" s="84"/>
      <c r="EC4" s="84"/>
      <c r="ED4" s="84"/>
      <c r="EE4" s="84"/>
      <c r="EF4" s="85"/>
      <c r="EG4" s="83" t="str">
        <f>"Week "&amp;(EG6-($C$4-WEEKDAY($C$4,1)+2))/7+1</f>
        <v>Week 19</v>
      </c>
      <c r="EH4" s="84"/>
      <c r="EI4" s="84"/>
      <c r="EJ4" s="84"/>
      <c r="EK4" s="84"/>
      <c r="EL4" s="84"/>
      <c r="EM4" s="85"/>
      <c r="EN4" s="83" t="str">
        <f>"Week "&amp;(EN6-($C$4-WEEKDAY($C$4,1)+2))/7+1</f>
        <v>Week 20</v>
      </c>
      <c r="EO4" s="84"/>
      <c r="EP4" s="84"/>
      <c r="EQ4" s="84"/>
      <c r="ER4" s="84"/>
      <c r="ES4" s="84"/>
      <c r="ET4" s="85"/>
    </row>
    <row r="5" spans="1:150" ht="17.25" customHeight="1" x14ac:dyDescent="0.3">
      <c r="B5" s="4" t="s">
        <v>15</v>
      </c>
      <c r="C5" s="87">
        <v>45931</v>
      </c>
      <c r="D5" s="87"/>
      <c r="E5" s="87"/>
      <c r="K5" s="88">
        <f>K6</f>
        <v>45929</v>
      </c>
      <c r="L5" s="89"/>
      <c r="M5" s="89"/>
      <c r="N5" s="89"/>
      <c r="O5" s="89"/>
      <c r="P5" s="89"/>
      <c r="Q5" s="90"/>
      <c r="R5" s="88">
        <f>R6</f>
        <v>45936</v>
      </c>
      <c r="S5" s="89"/>
      <c r="T5" s="89"/>
      <c r="U5" s="89"/>
      <c r="V5" s="89"/>
      <c r="W5" s="89"/>
      <c r="X5" s="90"/>
      <c r="Y5" s="88">
        <f>Y6</f>
        <v>45943</v>
      </c>
      <c r="Z5" s="89"/>
      <c r="AA5" s="89"/>
      <c r="AB5" s="89"/>
      <c r="AC5" s="89"/>
      <c r="AD5" s="89"/>
      <c r="AE5" s="90"/>
      <c r="AF5" s="88">
        <f>AF6</f>
        <v>45950</v>
      </c>
      <c r="AG5" s="89"/>
      <c r="AH5" s="89"/>
      <c r="AI5" s="89"/>
      <c r="AJ5" s="89"/>
      <c r="AK5" s="89"/>
      <c r="AL5" s="90"/>
      <c r="AM5" s="88">
        <f>AM6</f>
        <v>45957</v>
      </c>
      <c r="AN5" s="89"/>
      <c r="AO5" s="89"/>
      <c r="AP5" s="89"/>
      <c r="AQ5" s="89"/>
      <c r="AR5" s="89"/>
      <c r="AS5" s="90"/>
      <c r="AT5" s="88">
        <f>AT6</f>
        <v>45964</v>
      </c>
      <c r="AU5" s="89"/>
      <c r="AV5" s="89"/>
      <c r="AW5" s="89"/>
      <c r="AX5" s="89"/>
      <c r="AY5" s="89"/>
      <c r="AZ5" s="90"/>
      <c r="BA5" s="88">
        <f>BA6</f>
        <v>45971</v>
      </c>
      <c r="BB5" s="89"/>
      <c r="BC5" s="89"/>
      <c r="BD5" s="89"/>
      <c r="BE5" s="89"/>
      <c r="BF5" s="89"/>
      <c r="BG5" s="90"/>
      <c r="BH5" s="88">
        <f>BH6</f>
        <v>45978</v>
      </c>
      <c r="BI5" s="89"/>
      <c r="BJ5" s="89"/>
      <c r="BK5" s="89"/>
      <c r="BL5" s="89"/>
      <c r="BM5" s="89"/>
      <c r="BN5" s="90"/>
      <c r="BO5" s="88">
        <f>BO6</f>
        <v>45985</v>
      </c>
      <c r="BP5" s="89"/>
      <c r="BQ5" s="89"/>
      <c r="BR5" s="89"/>
      <c r="BS5" s="89"/>
      <c r="BT5" s="89"/>
      <c r="BU5" s="90"/>
      <c r="BV5" s="88">
        <f>BV6</f>
        <v>45992</v>
      </c>
      <c r="BW5" s="89"/>
      <c r="BX5" s="89"/>
      <c r="BY5" s="89"/>
      <c r="BZ5" s="89"/>
      <c r="CA5" s="89"/>
      <c r="CB5" s="90"/>
      <c r="CC5" s="88">
        <f>CC6</f>
        <v>45999</v>
      </c>
      <c r="CD5" s="89"/>
      <c r="CE5" s="89"/>
      <c r="CF5" s="89"/>
      <c r="CG5" s="89"/>
      <c r="CH5" s="89"/>
      <c r="CI5" s="90"/>
      <c r="CJ5" s="88">
        <f>CJ6</f>
        <v>46006</v>
      </c>
      <c r="CK5" s="89"/>
      <c r="CL5" s="89"/>
      <c r="CM5" s="89"/>
      <c r="CN5" s="89"/>
      <c r="CO5" s="89"/>
      <c r="CP5" s="90"/>
      <c r="CQ5" s="88">
        <f>CQ6</f>
        <v>46013</v>
      </c>
      <c r="CR5" s="89"/>
      <c r="CS5" s="89"/>
      <c r="CT5" s="89"/>
      <c r="CU5" s="89"/>
      <c r="CV5" s="89"/>
      <c r="CW5" s="90"/>
      <c r="CX5" s="88">
        <f>CX6</f>
        <v>46020</v>
      </c>
      <c r="CY5" s="89"/>
      <c r="CZ5" s="89"/>
      <c r="DA5" s="89"/>
      <c r="DB5" s="89"/>
      <c r="DC5" s="89"/>
      <c r="DD5" s="90"/>
      <c r="DE5" s="88">
        <f>DE6</f>
        <v>46027</v>
      </c>
      <c r="DF5" s="89"/>
      <c r="DG5" s="89"/>
      <c r="DH5" s="89"/>
      <c r="DI5" s="89"/>
      <c r="DJ5" s="89"/>
      <c r="DK5" s="90"/>
      <c r="DL5" s="88">
        <f>DL6</f>
        <v>46034</v>
      </c>
      <c r="DM5" s="89"/>
      <c r="DN5" s="89"/>
      <c r="DO5" s="89"/>
      <c r="DP5" s="89"/>
      <c r="DQ5" s="89"/>
      <c r="DR5" s="90"/>
      <c r="DS5" s="88">
        <f>DS6</f>
        <v>46041</v>
      </c>
      <c r="DT5" s="89"/>
      <c r="DU5" s="89"/>
      <c r="DV5" s="89"/>
      <c r="DW5" s="89"/>
      <c r="DX5" s="89"/>
      <c r="DY5" s="90"/>
      <c r="DZ5" s="88">
        <f>DZ6</f>
        <v>46048</v>
      </c>
      <c r="EA5" s="89"/>
      <c r="EB5" s="89"/>
      <c r="EC5" s="89"/>
      <c r="ED5" s="89"/>
      <c r="EE5" s="89"/>
      <c r="EF5" s="90"/>
      <c r="EG5" s="88">
        <f>EG6</f>
        <v>46055</v>
      </c>
      <c r="EH5" s="89"/>
      <c r="EI5" s="89"/>
      <c r="EJ5" s="89"/>
      <c r="EK5" s="89"/>
      <c r="EL5" s="89"/>
      <c r="EM5" s="90"/>
      <c r="EN5" s="88">
        <f>EN6</f>
        <v>46062</v>
      </c>
      <c r="EO5" s="89"/>
      <c r="EP5" s="89"/>
      <c r="EQ5" s="89"/>
      <c r="ER5" s="89"/>
      <c r="ES5" s="89"/>
      <c r="ET5" s="90"/>
    </row>
    <row r="6" spans="1:150" x14ac:dyDescent="0.3">
      <c r="K6" s="12">
        <f>C4-WEEKDAY(C4,1)+2+7*(H4-1)</f>
        <v>45929</v>
      </c>
      <c r="L6" s="13">
        <f t="shared" ref="L6:AL6" si="0">K6+1</f>
        <v>45930</v>
      </c>
      <c r="M6" s="13">
        <f t="shared" si="0"/>
        <v>45931</v>
      </c>
      <c r="N6" s="13">
        <f t="shared" si="0"/>
        <v>45932</v>
      </c>
      <c r="O6" s="13">
        <f t="shared" si="0"/>
        <v>45933</v>
      </c>
      <c r="P6" s="13">
        <f t="shared" si="0"/>
        <v>45934</v>
      </c>
      <c r="Q6" s="14">
        <f t="shared" si="0"/>
        <v>45935</v>
      </c>
      <c r="R6" s="12">
        <f t="shared" si="0"/>
        <v>45936</v>
      </c>
      <c r="S6" s="13">
        <f t="shared" si="0"/>
        <v>45937</v>
      </c>
      <c r="T6" s="13">
        <f t="shared" si="0"/>
        <v>45938</v>
      </c>
      <c r="U6" s="13">
        <f t="shared" si="0"/>
        <v>45939</v>
      </c>
      <c r="V6" s="13">
        <f t="shared" si="0"/>
        <v>45940</v>
      </c>
      <c r="W6" s="13">
        <f t="shared" si="0"/>
        <v>45941</v>
      </c>
      <c r="X6" s="14">
        <f t="shared" si="0"/>
        <v>45942</v>
      </c>
      <c r="Y6" s="12">
        <f t="shared" si="0"/>
        <v>45943</v>
      </c>
      <c r="Z6" s="13">
        <f t="shared" si="0"/>
        <v>45944</v>
      </c>
      <c r="AA6" s="13">
        <f t="shared" si="0"/>
        <v>45945</v>
      </c>
      <c r="AB6" s="13">
        <f t="shared" si="0"/>
        <v>45946</v>
      </c>
      <c r="AC6" s="13">
        <f t="shared" si="0"/>
        <v>45947</v>
      </c>
      <c r="AD6" s="13">
        <f t="shared" si="0"/>
        <v>45948</v>
      </c>
      <c r="AE6" s="14">
        <f t="shared" si="0"/>
        <v>45949</v>
      </c>
      <c r="AF6" s="12">
        <f t="shared" si="0"/>
        <v>45950</v>
      </c>
      <c r="AG6" s="13">
        <f t="shared" si="0"/>
        <v>45951</v>
      </c>
      <c r="AH6" s="13">
        <f t="shared" si="0"/>
        <v>45952</v>
      </c>
      <c r="AI6" s="13">
        <f t="shared" si="0"/>
        <v>45953</v>
      </c>
      <c r="AJ6" s="13">
        <f t="shared" si="0"/>
        <v>45954</v>
      </c>
      <c r="AK6" s="13">
        <f t="shared" si="0"/>
        <v>45955</v>
      </c>
      <c r="AL6" s="14">
        <f t="shared" si="0"/>
        <v>45956</v>
      </c>
      <c r="AM6" s="12">
        <f t="shared" ref="AM6" si="1">AL6+1</f>
        <v>45957</v>
      </c>
      <c r="AN6" s="13">
        <f t="shared" ref="AN6" si="2">AM6+1</f>
        <v>45958</v>
      </c>
      <c r="AO6" s="13">
        <f t="shared" ref="AO6" si="3">AN6+1</f>
        <v>45959</v>
      </c>
      <c r="AP6" s="13">
        <f t="shared" ref="AP6" si="4">AO6+1</f>
        <v>45960</v>
      </c>
      <c r="AQ6" s="13">
        <f t="shared" ref="AQ6" si="5">AP6+1</f>
        <v>45961</v>
      </c>
      <c r="AR6" s="13">
        <f t="shared" ref="AR6" si="6">AQ6+1</f>
        <v>45962</v>
      </c>
      <c r="AS6" s="14">
        <f t="shared" ref="AS6" si="7">AR6+1</f>
        <v>45963</v>
      </c>
      <c r="AT6" s="12">
        <f t="shared" ref="AT6" si="8">AS6+1</f>
        <v>45964</v>
      </c>
      <c r="AU6" s="13">
        <f t="shared" ref="AU6" si="9">AT6+1</f>
        <v>45965</v>
      </c>
      <c r="AV6" s="13">
        <f t="shared" ref="AV6" si="10">AU6+1</f>
        <v>45966</v>
      </c>
      <c r="AW6" s="13">
        <f t="shared" ref="AW6" si="11">AV6+1</f>
        <v>45967</v>
      </c>
      <c r="AX6" s="13">
        <f t="shared" ref="AX6" si="12">AW6+1</f>
        <v>45968</v>
      </c>
      <c r="AY6" s="13">
        <f t="shared" ref="AY6" si="13">AX6+1</f>
        <v>45969</v>
      </c>
      <c r="AZ6" s="14">
        <f t="shared" ref="AZ6" si="14">AY6+1</f>
        <v>45970</v>
      </c>
      <c r="BA6" s="12">
        <f t="shared" ref="BA6" si="15">AZ6+1</f>
        <v>45971</v>
      </c>
      <c r="BB6" s="13">
        <f t="shared" ref="BB6" si="16">BA6+1</f>
        <v>45972</v>
      </c>
      <c r="BC6" s="13">
        <f t="shared" ref="BC6" si="17">BB6+1</f>
        <v>45973</v>
      </c>
      <c r="BD6" s="13">
        <f t="shared" ref="BD6" si="18">BC6+1</f>
        <v>45974</v>
      </c>
      <c r="BE6" s="13">
        <f t="shared" ref="BE6" si="19">BD6+1</f>
        <v>45975</v>
      </c>
      <c r="BF6" s="13">
        <f t="shared" ref="BF6" si="20">BE6+1</f>
        <v>45976</v>
      </c>
      <c r="BG6" s="14">
        <f t="shared" ref="BG6" si="21">BF6+1</f>
        <v>45977</v>
      </c>
      <c r="BH6" s="12">
        <f t="shared" ref="BH6" si="22">BG6+1</f>
        <v>45978</v>
      </c>
      <c r="BI6" s="13">
        <f t="shared" ref="BI6" si="23">BH6+1</f>
        <v>45979</v>
      </c>
      <c r="BJ6" s="13">
        <f t="shared" ref="BJ6" si="24">BI6+1</f>
        <v>45980</v>
      </c>
      <c r="BK6" s="13">
        <f t="shared" ref="BK6" si="25">BJ6+1</f>
        <v>45981</v>
      </c>
      <c r="BL6" s="13">
        <f t="shared" ref="BL6" si="26">BK6+1</f>
        <v>45982</v>
      </c>
      <c r="BM6" s="13">
        <f t="shared" ref="BM6" si="27">BL6+1</f>
        <v>45983</v>
      </c>
      <c r="BN6" s="14">
        <f t="shared" ref="BN6" si="28">BM6+1</f>
        <v>45984</v>
      </c>
      <c r="BO6" s="12">
        <f t="shared" ref="BO6" si="29">BN6+1</f>
        <v>45985</v>
      </c>
      <c r="BP6" s="13">
        <f t="shared" ref="BP6" si="30">BO6+1</f>
        <v>45986</v>
      </c>
      <c r="BQ6" s="13">
        <f t="shared" ref="BQ6" si="31">BP6+1</f>
        <v>45987</v>
      </c>
      <c r="BR6" s="13">
        <f t="shared" ref="BR6" si="32">BQ6+1</f>
        <v>45988</v>
      </c>
      <c r="BS6" s="13">
        <f t="shared" ref="BS6" si="33">BR6+1</f>
        <v>45989</v>
      </c>
      <c r="BT6" s="13">
        <f t="shared" ref="BT6" si="34">BS6+1</f>
        <v>45990</v>
      </c>
      <c r="BU6" s="14">
        <f t="shared" ref="BU6" si="35">BT6+1</f>
        <v>45991</v>
      </c>
      <c r="BV6" s="12">
        <f t="shared" ref="BV6" si="36">BU6+1</f>
        <v>45992</v>
      </c>
      <c r="BW6" s="13">
        <f t="shared" ref="BW6" si="37">BV6+1</f>
        <v>45993</v>
      </c>
      <c r="BX6" s="13">
        <f t="shared" ref="BX6" si="38">BW6+1</f>
        <v>45994</v>
      </c>
      <c r="BY6" s="13">
        <f t="shared" ref="BY6" si="39">BX6+1</f>
        <v>45995</v>
      </c>
      <c r="BZ6" s="13">
        <f t="shared" ref="BZ6" si="40">BY6+1</f>
        <v>45996</v>
      </c>
      <c r="CA6" s="13">
        <f t="shared" ref="CA6" si="41">BZ6+1</f>
        <v>45997</v>
      </c>
      <c r="CB6" s="14">
        <f t="shared" ref="CB6" si="42">CA6+1</f>
        <v>45998</v>
      </c>
      <c r="CC6" s="12">
        <f t="shared" ref="CC6" si="43">CB6+1</f>
        <v>45999</v>
      </c>
      <c r="CD6" s="13">
        <f t="shared" ref="CD6" si="44">CC6+1</f>
        <v>46000</v>
      </c>
      <c r="CE6" s="13">
        <f t="shared" ref="CE6" si="45">CD6+1</f>
        <v>46001</v>
      </c>
      <c r="CF6" s="13">
        <f t="shared" ref="CF6" si="46">CE6+1</f>
        <v>46002</v>
      </c>
      <c r="CG6" s="13">
        <f t="shared" ref="CG6" si="47">CF6+1</f>
        <v>46003</v>
      </c>
      <c r="CH6" s="13">
        <f t="shared" ref="CH6" si="48">CG6+1</f>
        <v>46004</v>
      </c>
      <c r="CI6" s="14">
        <f t="shared" ref="CI6" si="49">CH6+1</f>
        <v>46005</v>
      </c>
      <c r="CJ6" s="12">
        <f t="shared" ref="CJ6" si="50">CI6+1</f>
        <v>46006</v>
      </c>
      <c r="CK6" s="13">
        <f t="shared" ref="CK6" si="51">CJ6+1</f>
        <v>46007</v>
      </c>
      <c r="CL6" s="13">
        <f t="shared" ref="CL6" si="52">CK6+1</f>
        <v>46008</v>
      </c>
      <c r="CM6" s="13">
        <f t="shared" ref="CM6" si="53">CL6+1</f>
        <v>46009</v>
      </c>
      <c r="CN6" s="13">
        <f t="shared" ref="CN6" si="54">CM6+1</f>
        <v>46010</v>
      </c>
      <c r="CO6" s="13">
        <f t="shared" ref="CO6" si="55">CN6+1</f>
        <v>46011</v>
      </c>
      <c r="CP6" s="14">
        <f t="shared" ref="CP6" si="56">CO6+1</f>
        <v>46012</v>
      </c>
      <c r="CQ6" s="12">
        <f t="shared" ref="CQ6" si="57">CP6+1</f>
        <v>46013</v>
      </c>
      <c r="CR6" s="13">
        <f t="shared" ref="CR6" si="58">CQ6+1</f>
        <v>46014</v>
      </c>
      <c r="CS6" s="13">
        <f t="shared" ref="CS6" si="59">CR6+1</f>
        <v>46015</v>
      </c>
      <c r="CT6" s="13">
        <f t="shared" ref="CT6" si="60">CS6+1</f>
        <v>46016</v>
      </c>
      <c r="CU6" s="13">
        <f t="shared" ref="CU6" si="61">CT6+1</f>
        <v>46017</v>
      </c>
      <c r="CV6" s="13">
        <f t="shared" ref="CV6" si="62">CU6+1</f>
        <v>46018</v>
      </c>
      <c r="CW6" s="14">
        <f t="shared" ref="CW6" si="63">CV6+1</f>
        <v>46019</v>
      </c>
      <c r="CX6" s="12">
        <f t="shared" ref="CX6" si="64">CW6+1</f>
        <v>46020</v>
      </c>
      <c r="CY6" s="13">
        <f t="shared" ref="CY6" si="65">CX6+1</f>
        <v>46021</v>
      </c>
      <c r="CZ6" s="13">
        <f t="shared" ref="CZ6" si="66">CY6+1</f>
        <v>46022</v>
      </c>
      <c r="DA6" s="13">
        <f t="shared" ref="DA6" si="67">CZ6+1</f>
        <v>46023</v>
      </c>
      <c r="DB6" s="13">
        <f t="shared" ref="DB6" si="68">DA6+1</f>
        <v>46024</v>
      </c>
      <c r="DC6" s="13">
        <f t="shared" ref="DC6" si="69">DB6+1</f>
        <v>46025</v>
      </c>
      <c r="DD6" s="14">
        <f t="shared" ref="DD6" si="70">DC6+1</f>
        <v>46026</v>
      </c>
      <c r="DE6" s="12">
        <f t="shared" ref="DE6" si="71">DD6+1</f>
        <v>46027</v>
      </c>
      <c r="DF6" s="13">
        <f t="shared" ref="DF6" si="72">DE6+1</f>
        <v>46028</v>
      </c>
      <c r="DG6" s="13">
        <f t="shared" ref="DG6" si="73">DF6+1</f>
        <v>46029</v>
      </c>
      <c r="DH6" s="13">
        <f t="shared" ref="DH6" si="74">DG6+1</f>
        <v>46030</v>
      </c>
      <c r="DI6" s="13">
        <f t="shared" ref="DI6" si="75">DH6+1</f>
        <v>46031</v>
      </c>
      <c r="DJ6" s="13">
        <f t="shared" ref="DJ6" si="76">DI6+1</f>
        <v>46032</v>
      </c>
      <c r="DK6" s="14">
        <f t="shared" ref="DK6" si="77">DJ6+1</f>
        <v>46033</v>
      </c>
      <c r="DL6" s="12">
        <f t="shared" ref="DL6" si="78">DK6+1</f>
        <v>46034</v>
      </c>
      <c r="DM6" s="13">
        <f t="shared" ref="DM6" si="79">DL6+1</f>
        <v>46035</v>
      </c>
      <c r="DN6" s="13">
        <f t="shared" ref="DN6" si="80">DM6+1</f>
        <v>46036</v>
      </c>
      <c r="DO6" s="13">
        <f t="shared" ref="DO6" si="81">DN6+1</f>
        <v>46037</v>
      </c>
      <c r="DP6" s="13">
        <f t="shared" ref="DP6" si="82">DO6+1</f>
        <v>46038</v>
      </c>
      <c r="DQ6" s="13">
        <f t="shared" ref="DQ6" si="83">DP6+1</f>
        <v>46039</v>
      </c>
      <c r="DR6" s="14">
        <f t="shared" ref="DR6" si="84">DQ6+1</f>
        <v>46040</v>
      </c>
      <c r="DS6" s="12">
        <f t="shared" ref="DS6" si="85">DR6+1</f>
        <v>46041</v>
      </c>
      <c r="DT6" s="13">
        <f t="shared" ref="DT6" si="86">DS6+1</f>
        <v>46042</v>
      </c>
      <c r="DU6" s="13">
        <f t="shared" ref="DU6" si="87">DT6+1</f>
        <v>46043</v>
      </c>
      <c r="DV6" s="13">
        <f t="shared" ref="DV6" si="88">DU6+1</f>
        <v>46044</v>
      </c>
      <c r="DW6" s="13">
        <f t="shared" ref="DW6" si="89">DV6+1</f>
        <v>46045</v>
      </c>
      <c r="DX6" s="13">
        <f t="shared" ref="DX6" si="90">DW6+1</f>
        <v>46046</v>
      </c>
      <c r="DY6" s="14">
        <f t="shared" ref="DY6" si="91">DX6+1</f>
        <v>46047</v>
      </c>
      <c r="DZ6" s="12">
        <f t="shared" ref="DZ6" si="92">DY6+1</f>
        <v>46048</v>
      </c>
      <c r="EA6" s="13">
        <f t="shared" ref="EA6" si="93">DZ6+1</f>
        <v>46049</v>
      </c>
      <c r="EB6" s="13">
        <f t="shared" ref="EB6" si="94">EA6+1</f>
        <v>46050</v>
      </c>
      <c r="EC6" s="13">
        <f t="shared" ref="EC6" si="95">EB6+1</f>
        <v>46051</v>
      </c>
      <c r="ED6" s="13">
        <f t="shared" ref="ED6" si="96">EC6+1</f>
        <v>46052</v>
      </c>
      <c r="EE6" s="13">
        <f t="shared" ref="EE6" si="97">ED6+1</f>
        <v>46053</v>
      </c>
      <c r="EF6" s="14">
        <f t="shared" ref="EF6" si="98">EE6+1</f>
        <v>46054</v>
      </c>
      <c r="EG6" s="12">
        <f t="shared" ref="EG6" si="99">EF6+1</f>
        <v>46055</v>
      </c>
      <c r="EH6" s="13">
        <f t="shared" ref="EH6" si="100">EG6+1</f>
        <v>46056</v>
      </c>
      <c r="EI6" s="13">
        <f t="shared" ref="EI6" si="101">EH6+1</f>
        <v>46057</v>
      </c>
      <c r="EJ6" s="13">
        <f t="shared" ref="EJ6" si="102">EI6+1</f>
        <v>46058</v>
      </c>
      <c r="EK6" s="13">
        <f t="shared" ref="EK6" si="103">EJ6+1</f>
        <v>46059</v>
      </c>
      <c r="EL6" s="13">
        <f t="shared" ref="EL6" si="104">EK6+1</f>
        <v>46060</v>
      </c>
      <c r="EM6" s="14">
        <f t="shared" ref="EM6" si="105">EL6+1</f>
        <v>46061</v>
      </c>
      <c r="EN6" s="12">
        <f t="shared" ref="EN6" si="106">EM6+1</f>
        <v>46062</v>
      </c>
      <c r="EO6" s="13">
        <f t="shared" ref="EO6" si="107">EN6+1</f>
        <v>46063</v>
      </c>
      <c r="EP6" s="13">
        <f t="shared" ref="EP6" si="108">EO6+1</f>
        <v>46064</v>
      </c>
      <c r="EQ6" s="13">
        <f t="shared" ref="EQ6" si="109">EP6+1</f>
        <v>46065</v>
      </c>
      <c r="ER6" s="13">
        <f t="shared" ref="ER6" si="110">EQ6+1</f>
        <v>46066</v>
      </c>
      <c r="ES6" s="13">
        <f t="shared" ref="ES6" si="111">ER6+1</f>
        <v>46067</v>
      </c>
      <c r="ET6" s="14">
        <f t="shared" ref="ET6" si="112">ES6+1</f>
        <v>46068</v>
      </c>
    </row>
    <row r="7" spans="1:150" ht="38.4"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67"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18</v>
      </c>
      <c r="C9" s="36" t="s">
        <v>20</v>
      </c>
      <c r="D9" s="37"/>
      <c r="E9" s="79">
        <v>45755</v>
      </c>
      <c r="F9" s="80">
        <f>IF(ISBLANK(E9)," - ",IF(G9=0,E9,E9+G9-1))</f>
        <v>45764</v>
      </c>
      <c r="G9" s="40">
        <v>10</v>
      </c>
      <c r="H9" s="41">
        <v>0</v>
      </c>
      <c r="I9" s="42">
        <f t="shared" si="117"/>
        <v>8</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ref="F10:F59" si="119">IF(ISBLANK(E10)," - ",IF(G10=0,E10,E10+G10-1))</f>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21</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16"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25</v>
      </c>
      <c r="C14" s="36" t="s">
        <v>51</v>
      </c>
      <c r="D14" s="37"/>
      <c r="E14" s="79">
        <v>45769</v>
      </c>
      <c r="F14" s="80">
        <f t="shared" si="119"/>
        <v>45816</v>
      </c>
      <c r="G14" s="40">
        <v>48</v>
      </c>
      <c r="H14" s="41">
        <v>1</v>
      </c>
      <c r="I14" s="42">
        <f t="shared" si="117"/>
        <v>34</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26</v>
      </c>
      <c r="C15" s="36" t="s">
        <v>27</v>
      </c>
      <c r="D15" s="37"/>
      <c r="E15" s="79">
        <v>45874</v>
      </c>
      <c r="F15" s="80">
        <f>IF(ISBLANK(E15)," - ",IF(G15=0,E15,E15+G15-1))</f>
        <v>45973</v>
      </c>
      <c r="G15" s="40">
        <v>100</v>
      </c>
      <c r="H15" s="41">
        <v>0.7</v>
      </c>
      <c r="I15" s="42">
        <f t="shared" si="117"/>
        <v>72</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36</v>
      </c>
      <c r="C16" s="36" t="s">
        <v>27</v>
      </c>
      <c r="D16" s="37"/>
      <c r="E16" s="79">
        <v>45971</v>
      </c>
      <c r="F16" s="80">
        <f t="shared" ref="F16:F50" si="121">IF(ISBLANK(E16)," - ",IF(G16=0,E16,E16+G16-1))</f>
        <v>46045</v>
      </c>
      <c r="G16" s="40">
        <v>75</v>
      </c>
      <c r="H16" s="41">
        <v>0</v>
      </c>
      <c r="I16" s="42">
        <f>SUM(I17:I27)</f>
        <v>50</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c r="B17" s="82" t="s">
        <v>41</v>
      </c>
      <c r="D17" s="37"/>
      <c r="E17" s="79">
        <v>45971</v>
      </c>
      <c r="F17" s="80">
        <f t="shared" si="121"/>
        <v>45978</v>
      </c>
      <c r="G17" s="40">
        <v>8</v>
      </c>
      <c r="H17" s="41">
        <v>0</v>
      </c>
      <c r="I17" s="42">
        <f t="shared" ref="I17:I50" si="122">IF(OR(F17=0,E17=0)," - ",NETWORKDAYS(E17,F17))</f>
        <v>6</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c r="B18" s="82" t="s">
        <v>49</v>
      </c>
      <c r="D18" s="37"/>
      <c r="E18" s="79">
        <v>45979</v>
      </c>
      <c r="F18" s="80">
        <f t="shared" si="121"/>
        <v>45985</v>
      </c>
      <c r="G18" s="40">
        <v>7</v>
      </c>
      <c r="H18" s="41">
        <v>0</v>
      </c>
      <c r="I18" s="42">
        <f t="shared" si="122"/>
        <v>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c r="B19" s="82" t="s">
        <v>42</v>
      </c>
      <c r="D19" s="37"/>
      <c r="E19" s="79">
        <v>45986</v>
      </c>
      <c r="F19" s="80">
        <f t="shared" si="121"/>
        <v>45993</v>
      </c>
      <c r="G19" s="40">
        <v>8</v>
      </c>
      <c r="H19" s="41">
        <v>0</v>
      </c>
      <c r="I19" s="42">
        <f t="shared" si="122"/>
        <v>6</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c r="B20" s="82" t="s">
        <v>43</v>
      </c>
      <c r="D20" s="37"/>
      <c r="E20" s="79">
        <v>45994</v>
      </c>
      <c r="F20" s="80">
        <f t="shared" si="121"/>
        <v>46000</v>
      </c>
      <c r="G20" s="40">
        <v>7</v>
      </c>
      <c r="H20" s="41">
        <v>0</v>
      </c>
      <c r="I20" s="42">
        <f t="shared" si="122"/>
        <v>5</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c r="B21" s="82" t="s">
        <v>44</v>
      </c>
      <c r="D21" s="37"/>
      <c r="E21" s="79">
        <v>46001</v>
      </c>
      <c r="F21" s="80">
        <f t="shared" si="121"/>
        <v>46010</v>
      </c>
      <c r="G21" s="40">
        <v>10</v>
      </c>
      <c r="H21" s="41">
        <v>0</v>
      </c>
      <c r="I21" s="42">
        <f t="shared" si="122"/>
        <v>8</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c r="B22" s="82" t="s">
        <v>45</v>
      </c>
      <c r="D22" s="37"/>
      <c r="E22" s="79">
        <v>46013</v>
      </c>
      <c r="F22" s="80">
        <f t="shared" si="121"/>
        <v>46017</v>
      </c>
      <c r="G22" s="40">
        <v>5</v>
      </c>
      <c r="H22" s="41">
        <v>0</v>
      </c>
      <c r="I22" s="42">
        <f t="shared" si="122"/>
        <v>5</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c r="B23" s="82" t="s">
        <v>50</v>
      </c>
      <c r="D23" s="37"/>
      <c r="E23" s="79">
        <v>46027</v>
      </c>
      <c r="F23" s="80">
        <f t="shared" si="121"/>
        <v>46030</v>
      </c>
      <c r="G23" s="40">
        <v>4</v>
      </c>
      <c r="H23" s="41">
        <v>0</v>
      </c>
      <c r="I23" s="42">
        <f t="shared" si="122"/>
        <v>4</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c r="B24" s="82" t="s">
        <v>46</v>
      </c>
      <c r="D24" s="37"/>
      <c r="E24" s="79">
        <v>46031</v>
      </c>
      <c r="F24" s="80">
        <f t="shared" si="121"/>
        <v>46035</v>
      </c>
      <c r="G24" s="40">
        <v>5</v>
      </c>
      <c r="H24" s="41">
        <v>0</v>
      </c>
      <c r="I24" s="42">
        <f t="shared" si="122"/>
        <v>3</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9.2" customHeight="1" x14ac:dyDescent="0.25">
      <c r="A25" s="34"/>
      <c r="B25" s="82" t="s">
        <v>47</v>
      </c>
      <c r="D25" s="37"/>
      <c r="E25" s="79">
        <v>46036</v>
      </c>
      <c r="F25" s="80">
        <f t="shared" si="121"/>
        <v>46038</v>
      </c>
      <c r="G25" s="40">
        <v>3</v>
      </c>
      <c r="H25" s="41">
        <v>0</v>
      </c>
      <c r="I25" s="42">
        <f t="shared" si="122"/>
        <v>3</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9.2" customHeight="1" x14ac:dyDescent="0.25">
      <c r="A26" s="34"/>
      <c r="B26" s="82" t="s">
        <v>37</v>
      </c>
      <c r="D26" s="37"/>
      <c r="E26" s="79">
        <v>46041</v>
      </c>
      <c r="F26" s="80">
        <f t="shared" si="121"/>
        <v>46043</v>
      </c>
      <c r="G26" s="40">
        <v>3</v>
      </c>
      <c r="H26" s="41">
        <v>0</v>
      </c>
      <c r="I26" s="42">
        <f t="shared" si="122"/>
        <v>3</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9.2" customHeight="1" x14ac:dyDescent="0.25">
      <c r="A27" s="34"/>
      <c r="B27" s="82" t="s">
        <v>38</v>
      </c>
      <c r="D27" s="37"/>
      <c r="E27" s="79">
        <v>46044</v>
      </c>
      <c r="F27" s="80">
        <f t="shared" si="121"/>
        <v>46045</v>
      </c>
      <c r="G27" s="40">
        <v>2</v>
      </c>
      <c r="H27" s="41">
        <v>0</v>
      </c>
      <c r="I27" s="42">
        <f t="shared" si="122"/>
        <v>2</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9.2" customHeight="1" x14ac:dyDescent="0.25">
      <c r="A28" s="34">
        <v>2.4</v>
      </c>
      <c r="B28" s="82" t="s">
        <v>39</v>
      </c>
      <c r="C28" s="36" t="s">
        <v>27</v>
      </c>
      <c r="D28" s="37"/>
      <c r="E28" s="79">
        <v>45939</v>
      </c>
      <c r="F28" s="80">
        <f t="shared" ref="F28" si="123">IF(ISBLANK(E28)," - ",IF(G28=0,E28,E28+G28-1))</f>
        <v>46035</v>
      </c>
      <c r="G28" s="40">
        <v>97</v>
      </c>
      <c r="H28" s="41">
        <v>0</v>
      </c>
      <c r="I28" s="42">
        <f>SUM(I29:I48)</f>
        <v>49</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9.2" customHeight="1" x14ac:dyDescent="0.25">
      <c r="A29" s="34"/>
      <c r="B29" s="82" t="s">
        <v>52</v>
      </c>
      <c r="D29" s="37"/>
      <c r="E29" s="79">
        <v>45939</v>
      </c>
      <c r="F29" s="80">
        <f t="shared" ref="F29:F43" si="124">IF(ISBLANK(E29)," - ",IF(G29=0,E29,E29+G29-1))</f>
        <v>45944</v>
      </c>
      <c r="G29" s="40">
        <v>6</v>
      </c>
      <c r="H29" s="41">
        <v>0.8</v>
      </c>
      <c r="I29" s="42">
        <f t="shared" si="122"/>
        <v>4</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9.2" customHeight="1" x14ac:dyDescent="0.25">
      <c r="A30" s="34"/>
      <c r="B30" s="82" t="s">
        <v>68</v>
      </c>
      <c r="D30" s="37"/>
      <c r="E30" s="79">
        <v>45945</v>
      </c>
      <c r="F30" s="80">
        <f t="shared" ref="F30" si="125">IF(ISBLANK(E30)," - ",IF(G30=0,E30,E30+G30-1))</f>
        <v>45949</v>
      </c>
      <c r="G30" s="40">
        <v>5</v>
      </c>
      <c r="H30" s="41">
        <v>0.5</v>
      </c>
      <c r="I30" s="42">
        <f t="shared" ref="I30" si="126">IF(OR(F30=0,E30=0)," - ",NETWORKDAYS(E30,F30))</f>
        <v>3</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9.2" customHeight="1" x14ac:dyDescent="0.25">
      <c r="A31" s="34"/>
      <c r="B31" s="82" t="s">
        <v>53</v>
      </c>
      <c r="D31" s="37"/>
      <c r="E31" s="79">
        <v>45950</v>
      </c>
      <c r="F31" s="80">
        <f t="shared" ref="F31" si="127">IF(ISBLANK(E31)," - ",IF(G31=0,E31,E31+G31-1))</f>
        <v>45950</v>
      </c>
      <c r="G31" s="40">
        <v>1</v>
      </c>
      <c r="H31" s="41">
        <v>1</v>
      </c>
      <c r="I31" s="42">
        <f t="shared" si="122"/>
        <v>1</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9.2" customHeight="1" x14ac:dyDescent="0.25">
      <c r="A32" s="34"/>
      <c r="B32" s="82" t="s">
        <v>69</v>
      </c>
      <c r="D32" s="37"/>
      <c r="E32" s="79">
        <v>45951</v>
      </c>
      <c r="F32" s="80">
        <f t="shared" ref="F32" si="128">IF(ISBLANK(E32)," - ",IF(G32=0,E32,E32+G32-1))</f>
        <v>45951</v>
      </c>
      <c r="G32" s="40">
        <v>1</v>
      </c>
      <c r="H32" s="41">
        <v>1</v>
      </c>
      <c r="I32" s="42">
        <f t="shared" si="122"/>
        <v>1</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9.2" customHeight="1" x14ac:dyDescent="0.25">
      <c r="A33" s="34"/>
      <c r="B33" s="82" t="s">
        <v>54</v>
      </c>
      <c r="D33" s="37"/>
      <c r="E33" s="79">
        <v>45952</v>
      </c>
      <c r="F33" s="80">
        <f>IF(ISBLANK(E33)," - ",IF(G33=0,E33,E33+G33-1))</f>
        <v>45956</v>
      </c>
      <c r="G33" s="40">
        <v>5</v>
      </c>
      <c r="H33" s="41">
        <v>1</v>
      </c>
      <c r="I33" s="42">
        <f t="shared" si="122"/>
        <v>3</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9.2" customHeight="1" x14ac:dyDescent="0.25">
      <c r="A34" s="34"/>
      <c r="B34" s="82" t="s">
        <v>55</v>
      </c>
      <c r="D34" s="37"/>
      <c r="E34" s="79">
        <v>45957</v>
      </c>
      <c r="F34" s="80">
        <f>IF(ISBLANK(E34)," - ",IF(G34=0,E34,E34+G34-1))</f>
        <v>45958</v>
      </c>
      <c r="G34" s="40">
        <v>2</v>
      </c>
      <c r="H34" s="41">
        <v>1</v>
      </c>
      <c r="I34" s="42">
        <f t="shared" si="122"/>
        <v>2</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9.2" customHeight="1" x14ac:dyDescent="0.25">
      <c r="A35" s="34"/>
      <c r="B35" s="82" t="s">
        <v>56</v>
      </c>
      <c r="D35" s="37"/>
      <c r="E35" s="79">
        <v>45959</v>
      </c>
      <c r="F35" s="80">
        <f>IF(ISBLANK(E35)," - ",IF(G35=0,E35,E35+G35-1))</f>
        <v>45961</v>
      </c>
      <c r="G35" s="40">
        <v>3</v>
      </c>
      <c r="H35" s="41">
        <v>1</v>
      </c>
      <c r="I35" s="42">
        <f t="shared" si="122"/>
        <v>3</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9.2" customHeight="1" x14ac:dyDescent="0.25">
      <c r="A36" s="34"/>
      <c r="B36" s="82" t="s">
        <v>57</v>
      </c>
      <c r="D36" s="37"/>
      <c r="E36" s="79">
        <v>45962</v>
      </c>
      <c r="F36" s="80">
        <f>IF(ISBLANK(E36)," - ",IF(G36=0,E36,E36+G36-1))</f>
        <v>45965</v>
      </c>
      <c r="G36" s="40">
        <v>4</v>
      </c>
      <c r="H36" s="41">
        <v>0</v>
      </c>
      <c r="I36" s="42">
        <f t="shared" si="122"/>
        <v>2</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9.2" customHeight="1" x14ac:dyDescent="0.25">
      <c r="A37" s="34"/>
      <c r="B37" s="82" t="s">
        <v>59</v>
      </c>
      <c r="D37" s="37"/>
      <c r="E37" s="79">
        <v>45966</v>
      </c>
      <c r="F37" s="80">
        <f>IF(ISBLANK(E37)," - ",IF(G37=0,E37,E37+G37-1))</f>
        <v>45967</v>
      </c>
      <c r="G37" s="40">
        <v>2</v>
      </c>
      <c r="H37" s="41">
        <v>0</v>
      </c>
      <c r="I37" s="42">
        <f t="shared" si="122"/>
        <v>2</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9.2" customHeight="1" x14ac:dyDescent="0.25">
      <c r="A38" s="34"/>
      <c r="B38" s="82" t="s">
        <v>71</v>
      </c>
      <c r="D38" s="37"/>
      <c r="E38" s="79">
        <v>45968</v>
      </c>
      <c r="F38" s="80">
        <f t="shared" si="124"/>
        <v>45968</v>
      </c>
      <c r="G38" s="40">
        <v>1</v>
      </c>
      <c r="H38" s="41">
        <v>0</v>
      </c>
      <c r="I38" s="42">
        <f t="shared" ref="I38" si="129">IF(OR(F38=0,E38=0)," - ",NETWORKDAYS(E38,F38))</f>
        <v>1</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9.2" customHeight="1" x14ac:dyDescent="0.25">
      <c r="A39" s="34"/>
      <c r="B39" s="82" t="s">
        <v>60</v>
      </c>
      <c r="D39" s="37"/>
      <c r="E39" s="79">
        <v>45969</v>
      </c>
      <c r="F39" s="80">
        <f t="shared" si="124"/>
        <v>45972</v>
      </c>
      <c r="G39" s="40">
        <v>4</v>
      </c>
      <c r="H39" s="41">
        <v>0</v>
      </c>
      <c r="I39" s="42">
        <f t="shared" si="122"/>
        <v>2</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9.2" customHeight="1" x14ac:dyDescent="0.25">
      <c r="A40" s="34"/>
      <c r="B40" s="82" t="s">
        <v>61</v>
      </c>
      <c r="D40" s="37"/>
      <c r="E40" s="79">
        <v>45973</v>
      </c>
      <c r="F40" s="80">
        <f>IF(ISBLANK(E40)," - ",IF(G40=0,E40,E40+G40-1))</f>
        <v>45974</v>
      </c>
      <c r="G40" s="40">
        <v>2</v>
      </c>
      <c r="H40" s="41">
        <v>0</v>
      </c>
      <c r="I40" s="42">
        <f>IF(OR(F40=0,E40=0)," - ",NETWORKDAYS(E40,F40))</f>
        <v>2</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6" customFormat="1" ht="19.2" customHeight="1" x14ac:dyDescent="0.25">
      <c r="A41" s="34"/>
      <c r="B41" s="82" t="s">
        <v>70</v>
      </c>
      <c r="D41" s="37"/>
      <c r="E41" s="79">
        <v>45975</v>
      </c>
      <c r="F41" s="80">
        <f t="shared" ref="F41" si="130">IF(ISBLANK(E41)," - ",IF(G41=0,E41,E41+G41-1))</f>
        <v>45975</v>
      </c>
      <c r="G41" s="40">
        <v>1</v>
      </c>
      <c r="H41" s="41">
        <v>0</v>
      </c>
      <c r="I41" s="42">
        <f t="shared" ref="I41" si="131">IF(OR(F41=0,E41=0)," - ",NETWORKDAYS(E41,F41))</f>
        <v>1</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36" customFormat="1" ht="19.2" customHeight="1" x14ac:dyDescent="0.25">
      <c r="A42" s="34"/>
      <c r="B42" s="82" t="s">
        <v>62</v>
      </c>
      <c r="D42" s="37"/>
      <c r="E42" s="79">
        <v>45976</v>
      </c>
      <c r="F42" s="80">
        <f>IF(ISBLANK(E42)," - ",IF(G42=0,E42,E42+G42-1))</f>
        <v>45982</v>
      </c>
      <c r="G42" s="40">
        <v>7</v>
      </c>
      <c r="H42" s="41">
        <v>0</v>
      </c>
      <c r="I42" s="42">
        <f>IF(OR(F42=0,E42=0)," - ",NETWORKDAYS(E42,F42))</f>
        <v>5</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36" customFormat="1" ht="20.399999999999999" customHeight="1" x14ac:dyDescent="0.25">
      <c r="A43" s="34"/>
      <c r="B43" s="82" t="s">
        <v>63</v>
      </c>
      <c r="D43" s="37"/>
      <c r="E43" s="79">
        <v>45983</v>
      </c>
      <c r="F43" s="80">
        <f t="shared" si="124"/>
        <v>45987</v>
      </c>
      <c r="G43" s="40">
        <v>5</v>
      </c>
      <c r="H43" s="41">
        <v>0</v>
      </c>
      <c r="I43" s="42">
        <f t="shared" si="122"/>
        <v>3</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36" customFormat="1" ht="19.2" customHeight="1" x14ac:dyDescent="0.25">
      <c r="A44" s="34"/>
      <c r="B44" s="82" t="s">
        <v>67</v>
      </c>
      <c r="D44" s="37"/>
      <c r="E44" s="79">
        <v>45988</v>
      </c>
      <c r="F44" s="80">
        <f>IF(ISBLANK(E44)," - ",IF(G44=0,E44,E44+G44-1))</f>
        <v>45991</v>
      </c>
      <c r="G44" s="40">
        <v>4</v>
      </c>
      <c r="H44" s="41">
        <v>0</v>
      </c>
      <c r="I44" s="42">
        <f>IF(OR(F44=0,E44=0)," - ",NETWORKDAYS(E44,F44))</f>
        <v>2</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36" customFormat="1" ht="19.2" customHeight="1" x14ac:dyDescent="0.25">
      <c r="A45" s="34"/>
      <c r="B45" s="82" t="s">
        <v>66</v>
      </c>
      <c r="D45" s="37"/>
      <c r="E45" s="79">
        <v>46013</v>
      </c>
      <c r="F45" s="80">
        <f>IF(ISBLANK(E45)," - ",IF(G45=0,E45,E45+G45-1))</f>
        <v>46017</v>
      </c>
      <c r="G45" s="40">
        <v>5</v>
      </c>
      <c r="H45" s="41">
        <v>0</v>
      </c>
      <c r="I45" s="42">
        <f>IF(OR(F45=0,E45=0)," - ",NETWORKDAYS(E45,F45))</f>
        <v>5</v>
      </c>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36" customFormat="1" ht="19.2" customHeight="1" x14ac:dyDescent="0.25">
      <c r="A46" s="34"/>
      <c r="B46" s="82" t="s">
        <v>65</v>
      </c>
      <c r="D46" s="37"/>
      <c r="E46" s="79">
        <v>46027</v>
      </c>
      <c r="F46" s="80">
        <f>IF(ISBLANK(E46)," - ",IF(G46=0,E46,E46+G46-1))</f>
        <v>46028</v>
      </c>
      <c r="G46" s="40">
        <v>2</v>
      </c>
      <c r="H46" s="41">
        <v>0</v>
      </c>
      <c r="I46" s="42">
        <f>IF(OR(F46=0,E46=0)," - ",NETWORKDAYS(E46,F46))</f>
        <v>2</v>
      </c>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36" customFormat="1" ht="19.2" customHeight="1" x14ac:dyDescent="0.25">
      <c r="A47" s="34"/>
      <c r="B47" s="82" t="s">
        <v>64</v>
      </c>
      <c r="D47" s="37"/>
      <c r="E47" s="79">
        <v>46029</v>
      </c>
      <c r="F47" s="80">
        <f t="shared" ref="F47" si="132">IF(ISBLANK(E47)," - ",IF(G47=0,E47,E47+G47-1))</f>
        <v>46032</v>
      </c>
      <c r="G47" s="40">
        <v>4</v>
      </c>
      <c r="H47" s="41">
        <v>0</v>
      </c>
      <c r="I47" s="42">
        <f t="shared" ref="I47" si="133">IF(OR(F47=0,E47=0)," - ",NETWORKDAYS(E47,F47))</f>
        <v>3</v>
      </c>
      <c r="J47" s="4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36" customFormat="1" ht="19.2" customHeight="1" x14ac:dyDescent="0.25">
      <c r="A48" s="34"/>
      <c r="B48" s="82" t="s">
        <v>58</v>
      </c>
      <c r="D48" s="37"/>
      <c r="E48" s="79">
        <v>46033</v>
      </c>
      <c r="F48" s="80">
        <f t="shared" ref="F48" si="134">IF(ISBLANK(E48)," - ",IF(G48=0,E48,E48+G48-1))</f>
        <v>46035</v>
      </c>
      <c r="G48" s="40">
        <v>3</v>
      </c>
      <c r="H48" s="41">
        <v>0</v>
      </c>
      <c r="I48" s="42">
        <f t="shared" ref="I48" si="135">IF(OR(F48=0,E48=0)," - ",NETWORKDAYS(E48,F48))</f>
        <v>2</v>
      </c>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36" customFormat="1" ht="19.2" customHeight="1" x14ac:dyDescent="0.25">
      <c r="A49" s="34"/>
      <c r="B49" s="82"/>
      <c r="D49" s="37"/>
      <c r="E49" s="79"/>
      <c r="F49" s="80"/>
      <c r="G49" s="40"/>
      <c r="H49" s="41"/>
      <c r="I49" s="42"/>
      <c r="J49" s="4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36" customFormat="1" ht="19.2" customHeight="1" x14ac:dyDescent="0.25">
      <c r="A50" s="34">
        <v>2.5</v>
      </c>
      <c r="B50" s="82" t="s">
        <v>48</v>
      </c>
      <c r="D50" s="37"/>
      <c r="E50" s="79">
        <v>46048</v>
      </c>
      <c r="F50" s="80">
        <f t="shared" si="121"/>
        <v>46052</v>
      </c>
      <c r="G50" s="40">
        <v>5</v>
      </c>
      <c r="H50" s="41">
        <v>0</v>
      </c>
      <c r="I50" s="42">
        <f t="shared" si="122"/>
        <v>5</v>
      </c>
      <c r="J50" s="43"/>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33" customFormat="1" ht="18.600000000000001" x14ac:dyDescent="0.25">
      <c r="A51" s="45" t="str">
        <f>IF(ISERROR(VALUE(SUBSTITUTE(prevWBS,".",""))),"1",IF(ISERROR(FIND("`",SUBSTITUTE(prevWBS,".","`",1))),TEXT(VALUE(prevWBS)+1,"#"),TEXT(VALUE(LEFT(prevWBS,FIND("`",SUBSTITUTE(prevWBS,".","`",1))-1))+1,"#")))</f>
        <v>3</v>
      </c>
      <c r="B51" s="46" t="s">
        <v>22</v>
      </c>
      <c r="D51" s="47"/>
      <c r="E51" s="81" t="s">
        <v>40</v>
      </c>
      <c r="F51" s="81" t="str">
        <f t="shared" si="119"/>
        <v xml:space="preserve">                                                                 </v>
      </c>
      <c r="G51" s="48"/>
      <c r="H51" s="49"/>
      <c r="I51" s="42" t="e">
        <f t="shared" si="117"/>
        <v>#VALUE!</v>
      </c>
      <c r="J51" s="51"/>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row>
    <row r="52" spans="1:150" s="36" customFormat="1" ht="18.600000000000001" x14ac:dyDescent="0.25">
      <c r="A52" s="34" t="str">
        <f t="shared" ref="A52:A58" si="13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52" s="35"/>
      <c r="D52" s="37"/>
      <c r="E52" s="79"/>
      <c r="F52" s="80" t="str">
        <f t="shared" si="119"/>
        <v xml:space="preserve"> - </v>
      </c>
      <c r="G52" s="40"/>
      <c r="H52" s="41"/>
      <c r="I52" s="42" t="str">
        <f t="shared" si="117"/>
        <v xml:space="preserve"> - </v>
      </c>
      <c r="J52" s="43"/>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row>
    <row r="53" spans="1:150" s="36" customFormat="1" ht="18.600000000000001" x14ac:dyDescent="0.25">
      <c r="A53" s="34" t="str">
        <f t="shared" si="136"/>
        <v>3.2</v>
      </c>
      <c r="B53" s="35"/>
      <c r="D53" s="37"/>
      <c r="E53" s="79"/>
      <c r="F53" s="80" t="str">
        <f t="shared" si="119"/>
        <v xml:space="preserve"> - </v>
      </c>
      <c r="G53" s="40"/>
      <c r="H53" s="41"/>
      <c r="I53" s="42" t="str">
        <f t="shared" si="117"/>
        <v xml:space="preserve"> - </v>
      </c>
      <c r="J53" s="43"/>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row>
    <row r="54" spans="1:150" s="36" customFormat="1" ht="18.600000000000001" x14ac:dyDescent="0.25">
      <c r="A54" s="34" t="str">
        <f t="shared" si="136"/>
        <v>3.3</v>
      </c>
      <c r="B54" s="35"/>
      <c r="D54" s="37"/>
      <c r="E54" s="79"/>
      <c r="F54" s="80" t="str">
        <f t="shared" si="119"/>
        <v xml:space="preserve"> - </v>
      </c>
      <c r="G54" s="40"/>
      <c r="H54" s="41"/>
      <c r="I54" s="42" t="str">
        <f t="shared" si="117"/>
        <v xml:space="preserve"> - </v>
      </c>
      <c r="J54" s="43"/>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row>
    <row r="55" spans="1:150" s="36" customFormat="1" ht="18.600000000000001" x14ac:dyDescent="0.25">
      <c r="A55" s="34" t="str">
        <f t="shared" si="136"/>
        <v>3.4</v>
      </c>
      <c r="B55" s="35"/>
      <c r="D55" s="37"/>
      <c r="E55" s="79"/>
      <c r="F55" s="80" t="str">
        <f t="shared" si="119"/>
        <v xml:space="preserve"> - </v>
      </c>
      <c r="G55" s="40"/>
      <c r="H55" s="41"/>
      <c r="I55" s="42" t="str">
        <f t="shared" si="117"/>
        <v xml:space="preserve"> - </v>
      </c>
      <c r="J55" s="43"/>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row>
    <row r="56" spans="1:150" s="36" customFormat="1" ht="18.600000000000001" x14ac:dyDescent="0.25">
      <c r="A56" s="34" t="str">
        <f t="shared" si="136"/>
        <v>3.5</v>
      </c>
      <c r="B56" s="35"/>
      <c r="D56" s="37"/>
      <c r="E56" s="79"/>
      <c r="F56" s="80" t="str">
        <f t="shared" si="119"/>
        <v xml:space="preserve"> - </v>
      </c>
      <c r="G56" s="40"/>
      <c r="H56" s="41"/>
      <c r="I56" s="42" t="str">
        <f t="shared" si="117"/>
        <v xml:space="preserve"> - </v>
      </c>
      <c r="J56" s="43"/>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row>
    <row r="57" spans="1:150" s="36" customFormat="1" ht="18.600000000000001" x14ac:dyDescent="0.25">
      <c r="A57" s="34" t="str">
        <f t="shared" si="136"/>
        <v>3.6</v>
      </c>
      <c r="B57" s="35"/>
      <c r="D57" s="37"/>
      <c r="E57" s="79"/>
      <c r="F57" s="80" t="str">
        <f t="shared" si="119"/>
        <v xml:space="preserve"> - </v>
      </c>
      <c r="G57" s="40"/>
      <c r="H57" s="41"/>
      <c r="I57" s="42" t="str">
        <f t="shared" si="117"/>
        <v xml:space="preserve"> - </v>
      </c>
      <c r="J57" s="43"/>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row>
    <row r="58" spans="1:150" s="36" customFormat="1" ht="18.600000000000001" x14ac:dyDescent="0.25">
      <c r="A58" s="34" t="str">
        <f t="shared" si="136"/>
        <v>3.7</v>
      </c>
      <c r="B58" s="35"/>
      <c r="D58" s="37"/>
      <c r="E58" s="79"/>
      <c r="F58" s="80" t="str">
        <f t="shared" si="119"/>
        <v xml:space="preserve"> - </v>
      </c>
      <c r="G58" s="40"/>
      <c r="H58" s="41"/>
      <c r="I58" s="42" t="str">
        <f t="shared" si="117"/>
        <v xml:space="preserve"> - </v>
      </c>
      <c r="J58" s="43"/>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row>
    <row r="59" spans="1:150" s="33" customFormat="1" ht="18.600000000000001" x14ac:dyDescent="0.25">
      <c r="A59" s="45" t="str">
        <f>IF(ISERROR(VALUE(SUBSTITUTE(prevWBS,".",""))),"1",IF(ISERROR(FIND("`",SUBSTITUTE(prevWBS,".","`",1))),TEXT(VALUE(prevWBS)+1,"#"),TEXT(VALUE(LEFT(prevWBS,FIND("`",SUBSTITUTE(prevWBS,".","`",1))-1))+1,"#")))</f>
        <v>4</v>
      </c>
      <c r="B59" s="46" t="s">
        <v>23</v>
      </c>
      <c r="D59" s="47"/>
      <c r="E59" s="81"/>
      <c r="F59" s="81" t="str">
        <f t="shared" si="119"/>
        <v xml:space="preserve"> - </v>
      </c>
      <c r="G59" s="48"/>
      <c r="H59" s="49"/>
      <c r="I59" s="50" t="str">
        <f t="shared" si="117"/>
        <v xml:space="preserve"> - </v>
      </c>
      <c r="J59" s="51"/>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row>
    <row r="60" spans="1:150" s="36" customFormat="1" ht="18.600000000000001" x14ac:dyDescent="0.25">
      <c r="A60" s="34" t="str">
        <f t="shared" ref="A60:A67" si="13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60" s="35" t="s">
        <v>24</v>
      </c>
      <c r="D60" s="37"/>
      <c r="E60" s="79">
        <v>46055</v>
      </c>
      <c r="F60" s="80">
        <f t="shared" ref="F60:F66" si="138">IF(ISBLANK(E60)," - ",IF(G60=0,E60,E60+G60-1))</f>
        <v>46056</v>
      </c>
      <c r="G60" s="40">
        <v>2</v>
      </c>
      <c r="H60" s="41">
        <v>0</v>
      </c>
      <c r="I60" s="42">
        <f>IF(OR(F60=0,E60=0)," - ",NETWORKDAYS(E60,F60))</f>
        <v>2</v>
      </c>
      <c r="J60" s="43"/>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row>
    <row r="61" spans="1:150" s="36" customFormat="1" ht="18.600000000000001" x14ac:dyDescent="0.25">
      <c r="A61" s="34" t="str">
        <f t="shared" si="137"/>
        <v>4.2</v>
      </c>
      <c r="B61" s="35" t="s">
        <v>30</v>
      </c>
      <c r="D61" s="37"/>
      <c r="E61" s="79">
        <v>46055</v>
      </c>
      <c r="F61" s="80">
        <f t="shared" si="138"/>
        <v>46056</v>
      </c>
      <c r="G61" s="40">
        <v>2</v>
      </c>
      <c r="H61" s="41">
        <v>0</v>
      </c>
      <c r="I61" s="42">
        <f>IF(OR(F61=0,E61=0)," - ",NETWORKDAYS(E61,F61))</f>
        <v>2</v>
      </c>
      <c r="J61" s="43"/>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row>
    <row r="62" spans="1:150" s="36" customFormat="1" ht="18.600000000000001" x14ac:dyDescent="0.25">
      <c r="A62" s="34" t="str">
        <f t="shared" si="137"/>
        <v>4.3</v>
      </c>
      <c r="B62" s="35" t="s">
        <v>31</v>
      </c>
      <c r="D62" s="37"/>
      <c r="E62" s="79">
        <v>46057</v>
      </c>
      <c r="F62" s="80">
        <f t="shared" si="138"/>
        <v>46059</v>
      </c>
      <c r="G62" s="40">
        <v>3</v>
      </c>
      <c r="H62" s="41">
        <v>0</v>
      </c>
      <c r="I62" s="42">
        <v>3</v>
      </c>
      <c r="J62" s="43"/>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row>
    <row r="63" spans="1:150" s="36" customFormat="1" ht="18.600000000000001" x14ac:dyDescent="0.25">
      <c r="A63" s="34" t="str">
        <f t="shared" si="137"/>
        <v>4.4</v>
      </c>
      <c r="B63" s="35" t="s">
        <v>32</v>
      </c>
      <c r="D63" s="37"/>
      <c r="E63" s="79">
        <v>46060</v>
      </c>
      <c r="F63" s="80">
        <f t="shared" si="138"/>
        <v>46082</v>
      </c>
      <c r="G63" s="40">
        <v>23</v>
      </c>
      <c r="H63" s="41">
        <v>0</v>
      </c>
      <c r="I63" s="42">
        <f>IF(OR(F63=0,E63=0)," - ",NETWORKDAYS(E63,F63))</f>
        <v>15</v>
      </c>
      <c r="J63" s="43"/>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row>
    <row r="64" spans="1:150" s="36" customFormat="1" ht="18.600000000000001" x14ac:dyDescent="0.25">
      <c r="A64" s="34" t="str">
        <f t="shared" si="137"/>
        <v>4.5</v>
      </c>
      <c r="B64" s="35" t="s">
        <v>33</v>
      </c>
      <c r="D64" s="37"/>
      <c r="E64" s="79">
        <v>46060</v>
      </c>
      <c r="F64" s="80">
        <f t="shared" si="138"/>
        <v>46082</v>
      </c>
      <c r="G64" s="40">
        <v>23</v>
      </c>
      <c r="H64" s="41">
        <v>0</v>
      </c>
      <c r="I64" s="42">
        <f>IF(OR(F64=0,E64=0)," - ",NETWORKDAYS(E64,F64))</f>
        <v>15</v>
      </c>
      <c r="J64" s="43"/>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row>
    <row r="65" spans="1:150" s="36" customFormat="1" ht="18.600000000000001" x14ac:dyDescent="0.25">
      <c r="A65" s="34" t="str">
        <f t="shared" si="137"/>
        <v>4.6</v>
      </c>
      <c r="B65" s="35" t="s">
        <v>34</v>
      </c>
      <c r="D65" s="37"/>
      <c r="E65" s="79">
        <v>46083</v>
      </c>
      <c r="F65" s="80">
        <f t="shared" si="138"/>
        <v>46083</v>
      </c>
      <c r="G65" s="40">
        <v>1</v>
      </c>
      <c r="H65" s="41">
        <v>0</v>
      </c>
      <c r="I65" s="42">
        <f>IF(OR(F65=0,E65=0)," - ",NETWORKDAYS(E65,F65))</f>
        <v>1</v>
      </c>
      <c r="J65" s="43"/>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row>
    <row r="66" spans="1:150" s="36" customFormat="1" ht="18.600000000000001" x14ac:dyDescent="0.25">
      <c r="A66" s="34" t="str">
        <f t="shared" si="137"/>
        <v>4.7</v>
      </c>
      <c r="B66" s="35" t="s">
        <v>35</v>
      </c>
      <c r="D66" s="37"/>
      <c r="E66" s="79">
        <v>46083</v>
      </c>
      <c r="F66" s="80">
        <f t="shared" si="138"/>
        <v>46084</v>
      </c>
      <c r="G66" s="40">
        <v>2</v>
      </c>
      <c r="H66" s="41">
        <v>0</v>
      </c>
      <c r="I66" s="42">
        <f>IF(OR(F66=0,E66=0)," - ",NETWORKDAYS(E66,F66))</f>
        <v>2</v>
      </c>
      <c r="J66" s="43"/>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row>
    <row r="67" spans="1:150" s="60" customFormat="1" ht="18.600000000000001" x14ac:dyDescent="0.25">
      <c r="A67" s="34" t="str">
        <f t="shared" si="137"/>
        <v>4.8</v>
      </c>
      <c r="B67" s="53"/>
      <c r="C67" s="53"/>
      <c r="D67" s="54"/>
      <c r="E67" s="55"/>
      <c r="F67" s="55"/>
      <c r="G67" s="56"/>
      <c r="H67" s="57"/>
      <c r="I67" s="58" t="str">
        <f t="shared" si="117"/>
        <v xml:space="preserve"> - </v>
      </c>
      <c r="J67" s="59"/>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row>
    <row r="68" spans="1:150" s="67" customFormat="1" ht="18.600000000000001" x14ac:dyDescent="0.25">
      <c r="A68" s="61" t="s">
        <v>1</v>
      </c>
      <c r="B68" s="62"/>
      <c r="C68" s="63"/>
      <c r="D68" s="63"/>
      <c r="E68" s="64"/>
      <c r="F68" s="64"/>
      <c r="G68" s="65"/>
      <c r="H68" s="65"/>
      <c r="I68" s="65"/>
      <c r="J68" s="66"/>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row>
    <row r="69" spans="1:150" s="60" customFormat="1" ht="18.600000000000001" x14ac:dyDescent="0.25">
      <c r="A69" s="68" t="s">
        <v>2</v>
      </c>
      <c r="B69" s="69"/>
      <c r="C69" s="69"/>
      <c r="D69" s="69"/>
      <c r="E69" s="70"/>
      <c r="F69" s="70"/>
      <c r="G69" s="69"/>
      <c r="H69" s="69"/>
      <c r="I69" s="69"/>
      <c r="J69" s="66"/>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row>
    <row r="70" spans="1:150" s="60" customFormat="1" ht="18.600000000000001" x14ac:dyDescent="0.25">
      <c r="A70" s="71" t="str">
        <f>IF(ISERROR(VALUE(SUBSTITUTE(prevWBS,".",""))),"1",IF(ISERROR(FIND("`",SUBSTITUTE(prevWBS,".","`",1))),TEXT(VALUE(prevWBS)+1,"#"),TEXT(VALUE(LEFT(prevWBS,FIND("`",SUBSTITUTE(prevWBS,".","`",1))-1))+1,"#")))</f>
        <v>1</v>
      </c>
      <c r="B70" s="72" t="s">
        <v>16</v>
      </c>
      <c r="C70" s="73"/>
      <c r="D70" s="74"/>
      <c r="E70" s="38"/>
      <c r="F70" s="39" t="str">
        <f t="shared" ref="F70:F73" si="139">IF(ISBLANK(E70)," - ",IF(G70=0,E70,E70+G70-1))</f>
        <v xml:space="preserve"> - </v>
      </c>
      <c r="G70" s="40"/>
      <c r="H70" s="41"/>
      <c r="I70" s="42" t="str">
        <f>IF(OR(F70=0,E70=0)," - ",NETWORKDAYS(E70,F70))</f>
        <v xml:space="preserve"> - </v>
      </c>
      <c r="J70" s="43"/>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row>
    <row r="71" spans="1:150" s="60" customFormat="1" ht="18.600000000000001" x14ac:dyDescent="0.25">
      <c r="A71"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71" s="75" t="s">
        <v>3</v>
      </c>
      <c r="C71" s="75"/>
      <c r="D71" s="74"/>
      <c r="E71" s="38"/>
      <c r="F71" s="39" t="str">
        <f t="shared" si="139"/>
        <v xml:space="preserve"> - </v>
      </c>
      <c r="G71" s="40"/>
      <c r="H71" s="41"/>
      <c r="I71" s="42" t="str">
        <f t="shared" ref="I71:I73" si="140">IF(OR(F71=0,E71=0)," - ",NETWORKDAYS(E71,F71))</f>
        <v xml:space="preserve"> - </v>
      </c>
      <c r="J71" s="43"/>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row>
    <row r="72" spans="1:150" s="60" customFormat="1" ht="18.600000000000001" x14ac:dyDescent="0.25">
      <c r="A72"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72" s="76" t="s">
        <v>4</v>
      </c>
      <c r="C72" s="75"/>
      <c r="D72" s="74"/>
      <c r="E72" s="38"/>
      <c r="F72" s="39" t="str">
        <f t="shared" si="139"/>
        <v xml:space="preserve"> - </v>
      </c>
      <c r="G72" s="40"/>
      <c r="H72" s="41"/>
      <c r="I72" s="42" t="str">
        <f t="shared" si="140"/>
        <v xml:space="preserve"> - </v>
      </c>
      <c r="J72" s="43"/>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row>
    <row r="73" spans="1:150" s="60" customFormat="1" ht="18.600000000000001" x14ac:dyDescent="0.25">
      <c r="A73"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73" s="76" t="s">
        <v>5</v>
      </c>
      <c r="C73" s="75"/>
      <c r="D73" s="74"/>
      <c r="E73" s="38"/>
      <c r="F73" s="39" t="str">
        <f t="shared" si="139"/>
        <v xml:space="preserve"> - </v>
      </c>
      <c r="G73" s="40"/>
      <c r="H73" s="41"/>
      <c r="I73" s="42" t="str">
        <f t="shared" si="140"/>
        <v xml:space="preserve"> - </v>
      </c>
      <c r="J73" s="43"/>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row>
    <row r="74" spans="1:150" s="78" customFormat="1" x14ac:dyDescent="0.3">
      <c r="A74" s="77" t="str">
        <f>HYPERLINK("https://vertex42.link/HowToCreateAGanttChart","► Watch How to Create a Gantt Chart in Excel")</f>
        <v>► Watch How to Create a Gantt Chart in Excel</v>
      </c>
    </row>
  </sheetData>
  <sheetProtection formatCells="0" formatColumns="0" formatRows="0" insertRows="0" deleteRows="0"/>
  <mergeCells count="43">
    <mergeCell ref="CJ4:CP4"/>
    <mergeCell ref="CQ4:CW4"/>
    <mergeCell ref="CX4:DD4"/>
    <mergeCell ref="CC5:CI5"/>
    <mergeCell ref="CJ5:CP5"/>
    <mergeCell ref="CQ5:CW5"/>
    <mergeCell ref="AT4:AZ4"/>
    <mergeCell ref="BA4:BG4"/>
    <mergeCell ref="AM5:AS5"/>
    <mergeCell ref="AT5:AZ5"/>
    <mergeCell ref="BA5:BG5"/>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s>
  <phoneticPr fontId="3" type="noConversion"/>
  <conditionalFormatting sqref="H8:H57">
    <cfRule type="dataBar" priority="13">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58">
    <cfRule type="dataBar" priority="17">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65">
    <cfRule type="dataBar" priority="5">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66">
    <cfRule type="dataBar" priority="9">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67:H73 H59:H64">
    <cfRule type="dataBar" priority="122">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4">
      <formula>K$6=TODAY()</formula>
    </cfRule>
  </conditionalFormatting>
  <conditionalFormatting sqref="K6:ET73">
    <cfRule type="expression" dxfId="2" priority="1">
      <formula>K$6=TODAY()</formula>
    </cfRule>
  </conditionalFormatting>
  <conditionalFormatting sqref="K8:ET73">
    <cfRule type="expression" dxfId="1" priority="2">
      <formula>AND($E8&lt;=K$6,ROUNDDOWN(($F8-$E8+1)*$H8,0)+$E8-1&gt;=K$6)</formula>
    </cfRule>
  </conditionalFormatting>
  <conditionalFormatting sqref="K8:ET129">
    <cfRule type="expression" dxfId="0" priority="3">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6" fitToHeight="0" orientation="landscape" r:id="rId2"/>
  <headerFooter alignWithMargins="0"/>
  <ignoredErrors>
    <ignoredError sqref="B67 A69:B69 B68 E13 E59 E67:H69 G13:H13 G51:H51 G59:H59 G70 G71:G72 G73 H61:H63" unlockedFormula="1"/>
    <ignoredError sqref="A59 A5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55</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H8:H57</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H58</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H65</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H66</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H67:H73 H59:H64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Siriwilai Chaiwattanaphon</cp:lastModifiedBy>
  <cp:lastPrinted>2022-04-10T04:52:28Z</cp:lastPrinted>
  <dcterms:created xsi:type="dcterms:W3CDTF">2010-06-09T16:05:03Z</dcterms:created>
  <dcterms:modified xsi:type="dcterms:W3CDTF">2025-11-03T06:19:21Z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