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mc:AlternateContent xmlns:mc="http://schemas.openxmlformats.org/markup-compatibility/2006">
    <mc:Choice Requires="x15">
      <x15ac:absPath xmlns:x15ac="http://schemas.microsoft.com/office/spreadsheetml/2010/11/ac" url="D:\TomasTech\Project\YAMATO\Phase2\Schedule for customer\"/>
    </mc:Choice>
  </mc:AlternateContent>
  <xr:revisionPtr revIDLastSave="0" documentId="13_ncr:1_{C18BD711-28B0-4A6E-9F98-BCDD8D944FBC}" xr6:coauthVersionLast="47" xr6:coauthVersionMax="47" xr10:uidLastSave="{00000000-0000-0000-0000-000000000000}"/>
  <bookViews>
    <workbookView xWindow="28692" yWindow="-108" windowWidth="29016" windowHeight="15696" xr2:uid="{00000000-000D-0000-FFFF-FFFF00000000}"/>
  </bookViews>
  <sheets>
    <sheet name="GanttChart" sheetId="9" r:id="rId1"/>
  </sheets>
  <definedNames>
    <definedName name="prevWBS" localSheetId="0">GanttChart!$A1048576</definedName>
    <definedName name="_xlnm.Print_Area" localSheetId="0">GanttChart!$A$1:$ET$62</definedName>
    <definedName name="_xlnm.Print_Titles" localSheetId="0">GanttChart!$4:$7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2" i="9" l="1"/>
  <c r="F43" i="9"/>
  <c r="F35" i="9"/>
  <c r="I35" i="9" s="1"/>
  <c r="F36" i="9"/>
  <c r="I36" i="9" s="1"/>
  <c r="F37" i="9"/>
  <c r="F38" i="9"/>
  <c r="F39" i="9"/>
  <c r="F40" i="9"/>
  <c r="F41" i="9"/>
  <c r="I41" i="9" s="1"/>
  <c r="F42" i="9"/>
  <c r="I42" i="9" l="1"/>
  <c r="I38" i="9"/>
  <c r="F31" i="9"/>
  <c r="I31" i="9" s="1"/>
  <c r="F30" i="9"/>
  <c r="I30" i="9" s="1"/>
  <c r="F29" i="9"/>
  <c r="I29" i="9" s="1"/>
  <c r="F26" i="9"/>
  <c r="I26" i="9" s="1"/>
  <c r="F27" i="9"/>
  <c r="I27" i="9" s="1"/>
  <c r="F34" i="9"/>
  <c r="F33" i="9"/>
  <c r="F32" i="9"/>
  <c r="F60" i="9" l="1"/>
  <c r="F58" i="9"/>
  <c r="F28" i="9" l="1"/>
  <c r="I28" i="9" s="1"/>
  <c r="F24" i="9"/>
  <c r="F18" i="9"/>
  <c r="F20" i="9"/>
  <c r="I20" i="9" s="1"/>
  <c r="F23" i="9"/>
  <c r="I23" i="9" s="1"/>
  <c r="I43" i="9" l="1"/>
  <c r="I40" i="9"/>
  <c r="I39" i="9"/>
  <c r="I37" i="9"/>
  <c r="I34" i="9"/>
  <c r="F22" i="9"/>
  <c r="I22" i="9" s="1"/>
  <c r="F17" i="9"/>
  <c r="I17" i="9" s="1"/>
  <c r="F19" i="9"/>
  <c r="I19" i="9" s="1"/>
  <c r="F21" i="9"/>
  <c r="F55" i="9"/>
  <c r="I55" i="9" s="1"/>
  <c r="F56" i="9"/>
  <c r="I56" i="9" s="1"/>
  <c r="F57" i="9"/>
  <c r="I57" i="9" s="1"/>
  <c r="I58" i="9"/>
  <c r="F59" i="9"/>
  <c r="I59" i="9" s="1"/>
  <c r="I60" i="9"/>
  <c r="F46" i="9"/>
  <c r="I46" i="9" s="1"/>
  <c r="F47" i="9"/>
  <c r="I47" i="9" s="1"/>
  <c r="F48" i="9"/>
  <c r="I48" i="9" s="1"/>
  <c r="F49" i="9"/>
  <c r="I49" i="9" s="1"/>
  <c r="F9" i="9"/>
  <c r="F54" i="9"/>
  <c r="I54" i="9" s="1"/>
  <c r="F50" i="9"/>
  <c r="F15" i="9"/>
  <c r="I15" i="9" s="1"/>
  <c r="F14" i="9"/>
  <c r="I14" i="9" s="1"/>
  <c r="F52" i="9"/>
  <c r="I52" i="9" s="1"/>
  <c r="F51" i="9"/>
  <c r="I51" i="9" s="1"/>
  <c r="F61" i="9"/>
  <c r="I61" i="9" s="1"/>
  <c r="A69" i="9" l="1"/>
  <c r="F66" i="9" l="1"/>
  <c r="F67" i="9" s="1"/>
  <c r="I67" i="9" s="1"/>
  <c r="F65" i="9"/>
  <c r="I65" i="9" s="1"/>
  <c r="F8" i="9"/>
  <c r="I8" i="9" s="1"/>
  <c r="F53" i="9"/>
  <c r="I53" i="9" s="1"/>
  <c r="F13" i="9"/>
  <c r="I13" i="9" s="1"/>
  <c r="F68" i="9" l="1"/>
  <c r="I68" i="9" s="1"/>
  <c r="I66" i="9"/>
  <c r="F12" i="9" l="1"/>
  <c r="I9" i="9"/>
  <c r="K6" i="9"/>
  <c r="I12" i="9" l="1"/>
  <c r="F10" i="9"/>
  <c r="I10" i="9" s="1"/>
  <c r="K7" i="9"/>
  <c r="K4" i="9"/>
  <c r="A8" i="9"/>
  <c r="A65" i="9"/>
  <c r="A66" i="9" s="1"/>
  <c r="A67" i="9" s="1"/>
  <c r="A68" i="9" s="1"/>
  <c r="L6" i="9" l="1"/>
  <c r="M6" i="9" l="1"/>
  <c r="N6" i="9" l="1"/>
  <c r="O6" i="9" l="1"/>
  <c r="K5" i="9"/>
  <c r="I50" i="9" l="1"/>
  <c r="F11" i="9"/>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10" i="9" s="1"/>
  <c r="A11" i="9" s="1"/>
  <c r="AQ7" i="9" l="1"/>
  <c r="AR6" i="9"/>
  <c r="A12" i="9"/>
  <c r="A13" i="9" s="1"/>
  <c r="A14" i="9" s="1"/>
  <c r="A15" i="9" s="1"/>
  <c r="AR7" i="9" l="1"/>
  <c r="AS6" i="9"/>
  <c r="A16" i="9"/>
  <c r="A46" i="9" l="1"/>
  <c r="A47" i="9" s="1"/>
  <c r="A48" i="9" s="1"/>
  <c r="A49" i="9" s="1"/>
  <c r="A50" i="9" s="1"/>
  <c r="A51" i="9" s="1"/>
  <c r="A52" i="9" s="1"/>
  <c r="AS7" i="9"/>
  <c r="AT6" i="9"/>
  <c r="AU6" i="9" l="1"/>
  <c r="AT7" i="9"/>
  <c r="AT4" i="9"/>
  <c r="AT5" i="9"/>
  <c r="A53" i="9"/>
  <c r="A54" i="9" s="1"/>
  <c r="A55" i="9" s="1"/>
  <c r="A56" i="9" s="1"/>
  <c r="A57" i="9" s="1"/>
  <c r="A58" i="9" s="1"/>
  <c r="A59" i="9" s="1"/>
  <c r="A60" i="9" l="1"/>
  <c r="A61" i="9" s="1"/>
  <c r="A62" i="9" s="1"/>
  <c r="AV6" i="9"/>
  <c r="AU7"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<sst xmlns="http://schemas.openxmlformats.org/spreadsheetml/2006/main" count="83" uniqueCount="70">
  <si>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</si>
  <si>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</si>
  <si>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</si>
  <si>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</si>
  <si>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</si>
  <si>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</si>
  <si>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</si>
  <si>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</si>
  <si>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</si>
  <si>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</si>
  <si>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</si>
  <si>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</si>
  <si>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</si>
  <si>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</si>
  <si>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</si>
  <si>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</si>
  <si>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</si>
  <si>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</si>
  <si>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</si>
  <si>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</si>
  <si>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/Tomas</t>
    <phoneticPr fontId="3" type="noConversion"/>
  </si>
  <si>
    <t>Software schedule</t>
    <phoneticPr fontId="3" type="noConversion"/>
  </si>
  <si>
    <t>Hardware schedule</t>
    <phoneticPr fontId="3" type="noConversion"/>
  </si>
  <si>
    <t>Installation</t>
    <phoneticPr fontId="3" type="noConversion"/>
  </si>
  <si>
    <t>Software installation</t>
    <phoneticPr fontId="3" type="noConversion"/>
  </si>
  <si>
    <t>Hardware installation</t>
    <phoneticPr fontId="3" type="noConversion"/>
  </si>
  <si>
    <t>Go live</t>
    <phoneticPr fontId="3" type="noConversion"/>
  </si>
  <si>
    <t>System Design</t>
    <phoneticPr fontId="3" type="noConversion"/>
  </si>
  <si>
    <t>Tomas</t>
    <phoneticPr fontId="3" type="noConversion"/>
  </si>
  <si>
    <t>Kick-off meeting</t>
  </si>
  <si>
    <t>Requirements confirmation</t>
  </si>
  <si>
    <t>Software development (Handy)</t>
  </si>
  <si>
    <t>Software development (Web)</t>
  </si>
  <si>
    <t>Ronnagon</t>
  </si>
  <si>
    <t>-Inbound Material - WH</t>
  </si>
  <si>
    <t>-Inbound FG - Assy</t>
  </si>
  <si>
    <t>-Inbound WIP - Inj &amp; Press</t>
  </si>
  <si>
    <t>-Return parts to WH</t>
  </si>
  <si>
    <t>-Outbound Purge material L3 - Assy &amp; Inj &amp; Press</t>
  </si>
  <si>
    <t xml:space="preserve"> -Import schedule production (assy, press, inj) and delivery for 1 months to 4 months</t>
  </si>
  <si>
    <t xml:space="preserve"> -Purchase instructions 3 months change to 4 months</t>
  </si>
  <si>
    <t xml:space="preserve"> -Add Language menu english to japanese</t>
  </si>
  <si>
    <t>[Yamato Co., Ltd.]</t>
  </si>
  <si>
    <t xml:space="preserve">-Create label template for QC Type &amp; Modify label template </t>
  </si>
  <si>
    <t>-Confirm material before production</t>
  </si>
  <si>
    <t xml:space="preserve">-Mix material </t>
  </si>
  <si>
    <t>Teaching for Go live</t>
  </si>
  <si>
    <t>Teaching for UT</t>
  </si>
  <si>
    <t>User Testing &amp; Trial</t>
  </si>
  <si>
    <t>Supports user feedback</t>
  </si>
  <si>
    <t xml:space="preserve"> -Add Setting hide show column (Stock Inquiry/Report, Stock Inventory Report)</t>
  </si>
  <si>
    <t xml:space="preserve"> -Search by part_name on page (stock inventory report) Search By part_name page stock_inquiry_report</t>
  </si>
  <si>
    <t xml:space="preserve"> -Add new page Report warehouse (monthly inventory report) Page</t>
  </si>
  <si>
    <t xml:space="preserve"> -Add new page Report delivery (weekly delivery report) Page</t>
  </si>
  <si>
    <t xml:space="preserve"> -Add new Report stockcard  (open,rec,issue,stock) Page</t>
  </si>
  <si>
    <t xml:space="preserve"> -Add new page Report delivery (monthly delivery report) Page</t>
  </si>
  <si>
    <t xml:space="preserve"> -Add new page Schedule QC material</t>
  </si>
  <si>
    <t xml:space="preserve"> -Add new page Report QC Page</t>
  </si>
  <si>
    <t>Requirements confirmation</t>
    <phoneticPr fontId="3" type="noConversion"/>
  </si>
  <si>
    <t>Hardware procurement</t>
    <phoneticPr fontId="3" type="noConversion"/>
  </si>
  <si>
    <t>Hardware pre-shipment confirmation</t>
    <phoneticPr fontId="3" type="noConversion"/>
  </si>
  <si>
    <t>Soraya</t>
  </si>
  <si>
    <t>[WMS Phase2 for YAMATO] Project Schedule</t>
  </si>
  <si>
    <t xml:space="preserve"> -Add new master data page (line) </t>
  </si>
  <si>
    <t xml:space="preserve"> -Add new master data page (machine) </t>
  </si>
  <si>
    <r>
      <t xml:space="preserve"> -Implement QC process for purchase orders (Po, Pr)</t>
    </r>
    <r>
      <rPr>
        <sz val="9"/>
        <color rgb="FFFF0000"/>
        <rFont val="Meiryo UI"/>
        <family val="2"/>
      </rPr>
      <t xml:space="preserve"> </t>
    </r>
  </si>
  <si>
    <t>- Modify generate production schedule</t>
  </si>
  <si>
    <t xml:space="preserve"> -Add new page &amp; Implement QC process for production (WH, Assy, Inj, Press)</t>
  </si>
  <si>
    <t xml:space="preserve"> -Add new page master data ng detail </t>
  </si>
  <si>
    <t xml:space="preserve"> -Gen pdf Assembly Order Sheet Report (Assy,Press,Inj)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</si>
</sst>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m/dd/yy"/>
    <numFmt numFmtId="165" formatCode="d"/>
    <numFmt numFmtId="166" formatCode="d\ mmm\ yyyy"/>
    <numFmt numFmtId="167" formatCode="ddd\ dd/mm/yy"/>
  </numFmts>
  <fonts count="47"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9"/>
      <color rgb="FFFF0000"/>
      <name val="Meiryo UI"/>
      <family val="2"/>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95">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65" fontId="34" fillId="0" borderId="15" xfId="0" applyNumberFormat="1" applyFont="1" applyBorder="1" applyAlignment="1">
      <alignment horizontal="center" vertical="center" shrinkToFit="1"/>
    </xf>
    <xf numFmtId="165" fontId="34" fillId="0" borderId="13" xfId="0" applyNumberFormat="1" applyFont="1" applyBorder="1" applyAlignment="1">
      <alignment horizontal="center" vertical="center" shrinkToFit="1"/>
    </xf>
    <xf numFmtId="165"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64" fontId="30" fillId="23" borderId="14" xfId="0" applyNumberFormat="1" applyFont="1" applyFill="1" applyBorder="1" applyAlignment="1">
      <alignment horizontal="right" vertical="center"/>
    </xf>
    <xf numFmtId="164"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64" fontId="39" fillId="24" borderId="12" xfId="0" applyNumberFormat="1" applyFont="1" applyFill="1" applyBorder="1" applyAlignment="1">
      <alignment horizontal="center" vertical="center"/>
    </xf>
    <xf numFmtId="164"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9" fontId="30" fillId="0" borderId="10" xfId="0" applyNumberFormat="1" applyFont="1" applyBorder="1" applyAlignment="1">
      <alignment horizontal="left"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41" fillId="0" borderId="10" xfId="0" applyFont="1" applyBorder="1" applyAlignment="1">
      <alignment vertical="center"/>
    </xf>
    <xf numFmtId="0" fontId="30" fillId="0" borderId="10" xfId="0" applyFont="1" applyBorder="1" applyAlignment="1">
      <alignment horizontal="center" vertical="center"/>
    </xf>
    <xf numFmtId="0" fontId="41" fillId="0" borderId="10" xfId="0" applyFont="1" applyBorder="1" applyAlignment="1">
      <alignment horizontal="center" vertical="center"/>
    </xf>
    <xf numFmtId="1" fontId="30" fillId="0" borderId="10" xfId="40" applyNumberFormat="1" applyFont="1" applyFill="1" applyBorder="1" applyAlignment="1" applyProtection="1">
      <alignment horizontal="center" vertical="center"/>
    </xf>
    <xf numFmtId="9" fontId="30" fillId="0" borderId="10" xfId="40" applyFont="1" applyFill="1" applyBorder="1" applyAlignment="1" applyProtection="1">
      <alignment horizontal="center" vertical="center"/>
    </xf>
    <xf numFmtId="1" fontId="38" fillId="0" borderId="10" xfId="0" applyNumberFormat="1" applyFont="1" applyBorder="1" applyAlignment="1">
      <alignment horizontal="center" vertical="center"/>
    </xf>
    <xf numFmtId="0" fontId="30" fillId="0" borderId="0" xfId="0" applyFont="1" applyAlignment="1">
      <alignment vertical="center"/>
    </xf>
    <xf numFmtId="0" fontId="42" fillId="22" borderId="0" xfId="0" applyFont="1" applyFill="1" applyAlignment="1">
      <alignment vertical="center"/>
    </xf>
    <xf numFmtId="0" fontId="28" fillId="23" borderId="0" xfId="0" applyFont="1" applyFill="1" applyAlignment="1">
      <alignment vertical="center"/>
    </xf>
    <xf numFmtId="0" fontId="43" fillId="22" borderId="0" xfId="0" applyFont="1" applyFill="1" applyAlignment="1">
      <alignment vertical="center"/>
    </xf>
    <xf numFmtId="0" fontId="43"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4"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67" fontId="39" fillId="24" borderId="12" xfId="0" applyNumberFormat="1" applyFont="1" applyFill="1" applyBorder="1" applyAlignment="1">
      <alignment horizontal="center" vertical="center"/>
    </xf>
    <xf numFmtId="167" fontId="39" fillId="0" borderId="12" xfId="0" applyNumberFormat="1" applyFont="1" applyBorder="1" applyAlignment="1">
      <alignment horizontal="center" vertical="center"/>
    </xf>
    <xf numFmtId="167" fontId="30" fillId="23" borderId="10" xfId="0" applyNumberFormat="1" applyFont="1" applyFill="1" applyBorder="1" applyAlignment="1">
      <alignment horizontal="center" vertical="center"/>
    </xf>
    <xf numFmtId="0" fontId="30" fillId="0" borderId="10" xfId="0" quotePrefix="1" applyFont="1" applyBorder="1" applyAlignment="1">
      <alignment vertical="center" wrapText="1"/>
    </xf>
    <xf numFmtId="0" fontId="30" fillId="0" borderId="10" xfId="0" quotePrefix="1" applyFont="1" applyBorder="1" applyAlignment="1">
      <alignment vertical="center"/>
    </xf>
    <xf numFmtId="0" fontId="39" fillId="0" borderId="0" xfId="0" applyFont="1" applyAlignment="1">
      <alignment horizontal="center" vertical="center"/>
    </xf>
    <xf numFmtId="1" fontId="39" fillId="25" borderId="0" xfId="0" applyNumberFormat="1" applyFont="1" applyFill="1" applyAlignment="1">
      <alignment horizontal="center" vertical="center"/>
    </xf>
    <xf numFmtId="1" fontId="39" fillId="0" borderId="0" xfId="0" applyNumberFormat="1" applyFont="1" applyAlignment="1">
      <alignment horizontal="center" vertical="center"/>
    </xf>
    <xf numFmtId="1" fontId="40" fillId="0" borderId="0" xfId="0" applyNumberFormat="1" applyFont="1" applyAlignment="1">
      <alignment horizontal="center" vertical="center"/>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0" fontId="45" fillId="0" borderId="0" xfId="34" applyFont="1" applyBorder="1" applyAlignment="1" applyProtection="1">
      <alignment horizontal="left" vertical="center"/>
    </xf>
    <xf numFmtId="167" fontId="28" fillId="0" borderId="21" xfId="0" applyNumberFormat="1" applyFont="1" applyBorder="1" applyAlignment="1" applyProtection="1">
      <alignment horizontal="center" vertical="center" shrinkToFit="1"/>
      <protection locked="0"/>
    </xf>
    <xf numFmtId="166" fontId="28" fillId="0" borderId="15" xfId="0" applyNumberFormat="1" applyFont="1" applyBorder="1" applyAlignment="1">
      <alignment horizontal="center" vertical="center"/>
    </xf>
    <xf numFmtId="166" fontId="28" fillId="0" borderId="13" xfId="0" applyNumberFormat="1" applyFont="1" applyBorder="1" applyAlignment="1">
      <alignment horizontal="center" vertical="center"/>
    </xf>
    <xf numFmtId="166" fontId="28" fillId="0" borderId="16" xfId="0" applyNumberFormat="1" applyFont="1" applyBorder="1" applyAlignment="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4">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1</xdr:col>
      <xdr:colOff>4587667</xdr:colOff>
      <xdr:row>5</xdr:row>
      <xdr:rowOff>116205</xdr:rowOff>
    </xdr:from>
    <xdr:to>
      <xdr:col>7</xdr:col>
      <xdr:colOff>71115</xdr:colOff>
      <xdr:row>9</xdr:row>
      <xdr:rowOff>169968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99060</xdr:colOff>
          <xdr:row>1</xdr:row>
          <xdr:rowOff>121920</xdr:rowOff>
        </xdr:from>
        <xdr:to>
          <xdr:col>27</xdr:col>
          <xdr:colOff>106680</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ET69"/>
  <sheetViews>
    <sheetView showGridLines="0" tabSelected="1" zoomScale="70" zoomScaleNormal="70" workbookViewId="0">
      <pane ySplit="7" topLeftCell="A8" activePane="bottomLeft" state="frozen"/>
      <selection pane="bottomLeft" activeCell="K14" sqref="K14"/>
    </sheetView>
  </sheetViews>
  <sheetFormatPr defaultColWidth="9.109375" defaultRowHeight="14.4" x14ac:dyDescent="0.3"/>
  <cols>
    <col min="1" max="1" width="6.88671875" style="3" customWidth="1"/>
    <col min="2" max="2" width="70.44140625" style="3" customWidth="1"/>
    <col min="3" max="3" width="14" style="3" customWidth="1"/>
    <col min="4" max="4" width="6.88671875" style="3" hidden="1" customWidth="1"/>
    <col min="5" max="5" width="14.109375" style="3" customWidth="1"/>
    <col min="6" max="6" width="13.6640625" style="3" bestFit="1" customWidth="1"/>
    <col min="7" max="7" width="6" style="3" customWidth="1"/>
    <col min="8" max="8" width="6.6640625" style="3" customWidth="1"/>
    <col min="9" max="9" width="6.44140625" style="3" customWidth="1"/>
    <col min="10" max="10" width="1.88671875" style="3" customWidth="1"/>
    <col min="11" max="106" width="2.44140625" style="3" customWidth="1"/>
    <col min="107" max="107" width="2.6640625" style="3" customWidth="1"/>
    <col min="108" max="150" width="2.44140625" style="3" customWidth="1"/>
    <col min="151" max="16384" width="9.109375" style="3"/>
  </cols>
  <sheetData>
    <row r="1" spans="1:150" ht="30" customHeight="1" x14ac:dyDescent="0.3">
      <c r="A1" s="1" t="s">
        <v>62</v>
      </c>
      <c r="B1" s="2"/>
      <c r="C1" s="2"/>
      <c r="D1" s="2"/>
      <c r="E1" s="2"/>
      <c r="F1" s="2"/>
      <c r="I1" s="4"/>
      <c r="K1" s="90" t="s">
        <v>17</v>
      </c>
      <c r="L1" s="90"/>
      <c r="M1" s="90"/>
      <c r="N1" s="90"/>
      <c r="O1" s="90"/>
      <c r="P1" s="90"/>
      <c r="Q1" s="90"/>
      <c r="R1" s="90"/>
      <c r="S1" s="90"/>
      <c r="T1" s="90"/>
      <c r="U1" s="90"/>
      <c r="V1" s="90"/>
      <c r="W1" s="90"/>
      <c r="X1" s="90"/>
      <c r="Y1" s="90"/>
      <c r="Z1" s="90"/>
      <c r="AA1" s="90"/>
      <c r="AB1" s="90"/>
      <c r="AC1" s="90"/>
      <c r="AD1" s="90"/>
      <c r="AE1" s="90"/>
    </row>
    <row r="2" spans="1:150" ht="18" customHeight="1" x14ac:dyDescent="0.3">
      <c r="A2" s="5" t="s">
        <v>42</v>
      </c>
      <c r="B2" s="6"/>
      <c r="C2" s="6"/>
      <c r="D2" s="7"/>
      <c r="E2" s="8"/>
      <c r="F2" s="8"/>
      <c r="H2" s="9"/>
    </row>
    <row r="3" spans="1:150" ht="15" x14ac:dyDescent="0.3">
      <c r="A3" s="5"/>
      <c r="H3" s="9"/>
      <c r="K3" s="10"/>
      <c r="L3" s="10"/>
      <c r="M3" s="10"/>
      <c r="N3" s="10"/>
      <c r="O3" s="10"/>
      <c r="P3" s="10"/>
      <c r="Q3" s="10"/>
      <c r="R3" s="10"/>
      <c r="S3" s="10"/>
      <c r="T3" s="10"/>
      <c r="U3" s="10"/>
      <c r="V3" s="10"/>
      <c r="W3" s="10"/>
      <c r="X3" s="10"/>
      <c r="Y3" s="10"/>
      <c r="Z3" s="10"/>
      <c r="AA3" s="10"/>
    </row>
    <row r="4" spans="1:150" ht="17.25" customHeight="1" x14ac:dyDescent="0.3">
      <c r="B4" s="4" t="s">
        <v>14</v>
      </c>
      <c r="C4" s="91">
        <v>45786</v>
      </c>
      <c r="D4" s="91"/>
      <c r="E4" s="91"/>
      <c r="G4" s="4" t="s">
        <v>13</v>
      </c>
      <c r="H4" s="11">
        <v>1</v>
      </c>
      <c r="K4" s="87" t="str">
        <f>"Week "&amp;(K6-($C$4-WEEKDAY($C$4,1)+2))/7+1</f>
        <v>Week 1</v>
      </c>
      <c r="L4" s="88"/>
      <c r="M4" s="88"/>
      <c r="N4" s="88"/>
      <c r="O4" s="88"/>
      <c r="P4" s="88"/>
      <c r="Q4" s="89"/>
      <c r="R4" s="87" t="str">
        <f>"Week "&amp;(R6-($C$4-WEEKDAY($C$4,1)+2))/7+1</f>
        <v>Week 2</v>
      </c>
      <c r="S4" s="88"/>
      <c r="T4" s="88"/>
      <c r="U4" s="88"/>
      <c r="V4" s="88"/>
      <c r="W4" s="88"/>
      <c r="X4" s="89"/>
      <c r="Y4" s="87" t="str">
        <f>"Week "&amp;(Y6-($C$4-WEEKDAY($C$4,1)+2))/7+1</f>
        <v>Week 3</v>
      </c>
      <c r="Z4" s="88"/>
      <c r="AA4" s="88"/>
      <c r="AB4" s="88"/>
      <c r="AC4" s="88"/>
      <c r="AD4" s="88"/>
      <c r="AE4" s="89"/>
      <c r="AF4" s="87" t="str">
        <f>"Week "&amp;(AF6-($C$4-WEEKDAY($C$4,1)+2))/7+1</f>
        <v>Week 4</v>
      </c>
      <c r="AG4" s="88"/>
      <c r="AH4" s="88"/>
      <c r="AI4" s="88"/>
      <c r="AJ4" s="88"/>
      <c r="AK4" s="88"/>
      <c r="AL4" s="89"/>
      <c r="AM4" s="87" t="str">
        <f>"Week "&amp;(AM6-($C$4-WEEKDAY($C$4,1)+2))/7+1</f>
        <v>Week 5</v>
      </c>
      <c r="AN4" s="88"/>
      <c r="AO4" s="88"/>
      <c r="AP4" s="88"/>
      <c r="AQ4" s="88"/>
      <c r="AR4" s="88"/>
      <c r="AS4" s="89"/>
      <c r="AT4" s="87" t="str">
        <f>"Week "&amp;(AT6-($C$4-WEEKDAY($C$4,1)+2))/7+1</f>
        <v>Week 6</v>
      </c>
      <c r="AU4" s="88"/>
      <c r="AV4" s="88"/>
      <c r="AW4" s="88"/>
      <c r="AX4" s="88"/>
      <c r="AY4" s="88"/>
      <c r="AZ4" s="89"/>
      <c r="BA4" s="87" t="str">
        <f>"Week "&amp;(BA6-($C$4-WEEKDAY($C$4,1)+2))/7+1</f>
        <v>Week 7</v>
      </c>
      <c r="BB4" s="88"/>
      <c r="BC4" s="88"/>
      <c r="BD4" s="88"/>
      <c r="BE4" s="88"/>
      <c r="BF4" s="88"/>
      <c r="BG4" s="89"/>
      <c r="BH4" s="87" t="str">
        <f>"Week "&amp;(BH6-($C$4-WEEKDAY($C$4,1)+2))/7+1</f>
        <v>Week 8</v>
      </c>
      <c r="BI4" s="88"/>
      <c r="BJ4" s="88"/>
      <c r="BK4" s="88"/>
      <c r="BL4" s="88"/>
      <c r="BM4" s="88"/>
      <c r="BN4" s="89"/>
      <c r="BO4" s="87" t="str">
        <f>"Week "&amp;(BO6-($C$4-WEEKDAY($C$4,1)+2))/7+1</f>
        <v>Week 9</v>
      </c>
      <c r="BP4" s="88"/>
      <c r="BQ4" s="88"/>
      <c r="BR4" s="88"/>
      <c r="BS4" s="88"/>
      <c r="BT4" s="88"/>
      <c r="BU4" s="89"/>
      <c r="BV4" s="87" t="str">
        <f>"Week "&amp;(BV6-($C$4-WEEKDAY($C$4,1)+2))/7+1</f>
        <v>Week 10</v>
      </c>
      <c r="BW4" s="88"/>
      <c r="BX4" s="88"/>
      <c r="BY4" s="88"/>
      <c r="BZ4" s="88"/>
      <c r="CA4" s="88"/>
      <c r="CB4" s="89"/>
      <c r="CC4" s="87" t="str">
        <f>"Week "&amp;(CC6-($C$4-WEEKDAY($C$4,1)+2))/7+1</f>
        <v>Week 11</v>
      </c>
      <c r="CD4" s="88"/>
      <c r="CE4" s="88"/>
      <c r="CF4" s="88"/>
      <c r="CG4" s="88"/>
      <c r="CH4" s="88"/>
      <c r="CI4" s="89"/>
      <c r="CJ4" s="87" t="str">
        <f>"Week "&amp;(CJ6-($C$4-WEEKDAY($C$4,1)+2))/7+1</f>
        <v>Week 12</v>
      </c>
      <c r="CK4" s="88"/>
      <c r="CL4" s="88"/>
      <c r="CM4" s="88"/>
      <c r="CN4" s="88"/>
      <c r="CO4" s="88"/>
      <c r="CP4" s="89"/>
      <c r="CQ4" s="87" t="str">
        <f>"Week "&amp;(CQ6-($C$4-WEEKDAY($C$4,1)+2))/7+1</f>
        <v>Week 13</v>
      </c>
      <c r="CR4" s="88"/>
      <c r="CS4" s="88"/>
      <c r="CT4" s="88"/>
      <c r="CU4" s="88"/>
      <c r="CV4" s="88"/>
      <c r="CW4" s="89"/>
      <c r="CX4" s="87" t="str">
        <f>"Week "&amp;(CX6-($C$4-WEEKDAY($C$4,1)+2))/7+1</f>
        <v>Week 14</v>
      </c>
      <c r="CY4" s="88"/>
      <c r="CZ4" s="88"/>
      <c r="DA4" s="88"/>
      <c r="DB4" s="88"/>
      <c r="DC4" s="88"/>
      <c r="DD4" s="89"/>
      <c r="DE4" s="87" t="str">
        <f>"Week "&amp;(DE6-($C$4-WEEKDAY($C$4,1)+2))/7+1</f>
        <v>Week 15</v>
      </c>
      <c r="DF4" s="88"/>
      <c r="DG4" s="88"/>
      <c r="DH4" s="88"/>
      <c r="DI4" s="88"/>
      <c r="DJ4" s="88"/>
      <c r="DK4" s="89"/>
      <c r="DL4" s="87" t="str">
        <f>"Week "&amp;(DL6-($C$4-WEEKDAY($C$4,1)+2))/7+1</f>
        <v>Week 16</v>
      </c>
      <c r="DM4" s="88"/>
      <c r="DN4" s="88"/>
      <c r="DO4" s="88"/>
      <c r="DP4" s="88"/>
      <c r="DQ4" s="88"/>
      <c r="DR4" s="89"/>
      <c r="DS4" s="87" t="str">
        <f>"Week "&amp;(DS6-($C$4-WEEKDAY($C$4,1)+2))/7+1</f>
        <v>Week 17</v>
      </c>
      <c r="DT4" s="88"/>
      <c r="DU4" s="88"/>
      <c r="DV4" s="88"/>
      <c r="DW4" s="88"/>
      <c r="DX4" s="88"/>
      <c r="DY4" s="89"/>
      <c r="DZ4" s="87" t="str">
        <f>"Week "&amp;(DZ6-($C$4-WEEKDAY($C$4,1)+2))/7+1</f>
        <v>Week 18</v>
      </c>
      <c r="EA4" s="88"/>
      <c r="EB4" s="88"/>
      <c r="EC4" s="88"/>
      <c r="ED4" s="88"/>
      <c r="EE4" s="88"/>
      <c r="EF4" s="89"/>
      <c r="EG4" s="87" t="str">
        <f>"Week "&amp;(EG6-($C$4-WEEKDAY($C$4,1)+2))/7+1</f>
        <v>Week 19</v>
      </c>
      <c r="EH4" s="88"/>
      <c r="EI4" s="88"/>
      <c r="EJ4" s="88"/>
      <c r="EK4" s="88"/>
      <c r="EL4" s="88"/>
      <c r="EM4" s="89"/>
      <c r="EN4" s="87" t="str">
        <f>"Week "&amp;(EN6-($C$4-WEEKDAY($C$4,1)+2))/7+1</f>
        <v>Week 20</v>
      </c>
      <c r="EO4" s="88"/>
      <c r="EP4" s="88"/>
      <c r="EQ4" s="88"/>
      <c r="ER4" s="88"/>
      <c r="ES4" s="88"/>
      <c r="ET4" s="89"/>
    </row>
    <row r="5" spans="1:150" ht="17.25" customHeight="1" x14ac:dyDescent="0.3">
      <c r="B5" s="4" t="s">
        <v>15</v>
      </c>
      <c r="C5" s="91"/>
      <c r="D5" s="91"/>
      <c r="E5" s="91"/>
      <c r="K5" s="92">
        <f>K6</f>
        <v>45782</v>
      </c>
      <c r="L5" s="93"/>
      <c r="M5" s="93"/>
      <c r="N5" s="93"/>
      <c r="O5" s="93"/>
      <c r="P5" s="93"/>
      <c r="Q5" s="94"/>
      <c r="R5" s="92">
        <f>R6</f>
        <v>45789</v>
      </c>
      <c r="S5" s="93"/>
      <c r="T5" s="93"/>
      <c r="U5" s="93"/>
      <c r="V5" s="93"/>
      <c r="W5" s="93"/>
      <c r="X5" s="94"/>
      <c r="Y5" s="92">
        <f>Y6</f>
        <v>45796</v>
      </c>
      <c r="Z5" s="93"/>
      <c r="AA5" s="93"/>
      <c r="AB5" s="93"/>
      <c r="AC5" s="93"/>
      <c r="AD5" s="93"/>
      <c r="AE5" s="94"/>
      <c r="AF5" s="92">
        <f>AF6</f>
        <v>45803</v>
      </c>
      <c r="AG5" s="93"/>
      <c r="AH5" s="93"/>
      <c r="AI5" s="93"/>
      <c r="AJ5" s="93"/>
      <c r="AK5" s="93"/>
      <c r="AL5" s="94"/>
      <c r="AM5" s="92">
        <f>AM6</f>
        <v>45810</v>
      </c>
      <c r="AN5" s="93"/>
      <c r="AO5" s="93"/>
      <c r="AP5" s="93"/>
      <c r="AQ5" s="93"/>
      <c r="AR5" s="93"/>
      <c r="AS5" s="94"/>
      <c r="AT5" s="92">
        <f>AT6</f>
        <v>45817</v>
      </c>
      <c r="AU5" s="93"/>
      <c r="AV5" s="93"/>
      <c r="AW5" s="93"/>
      <c r="AX5" s="93"/>
      <c r="AY5" s="93"/>
      <c r="AZ5" s="94"/>
      <c r="BA5" s="92">
        <f>BA6</f>
        <v>45824</v>
      </c>
      <c r="BB5" s="93"/>
      <c r="BC5" s="93"/>
      <c r="BD5" s="93"/>
      <c r="BE5" s="93"/>
      <c r="BF5" s="93"/>
      <c r="BG5" s="94"/>
      <c r="BH5" s="92">
        <f>BH6</f>
        <v>45831</v>
      </c>
      <c r="BI5" s="93"/>
      <c r="BJ5" s="93"/>
      <c r="BK5" s="93"/>
      <c r="BL5" s="93"/>
      <c r="BM5" s="93"/>
      <c r="BN5" s="94"/>
      <c r="BO5" s="92">
        <f>BO6</f>
        <v>45838</v>
      </c>
      <c r="BP5" s="93"/>
      <c r="BQ5" s="93"/>
      <c r="BR5" s="93"/>
      <c r="BS5" s="93"/>
      <c r="BT5" s="93"/>
      <c r="BU5" s="94"/>
      <c r="BV5" s="92">
        <f>BV6</f>
        <v>45845</v>
      </c>
      <c r="BW5" s="93"/>
      <c r="BX5" s="93"/>
      <c r="BY5" s="93"/>
      <c r="BZ5" s="93"/>
      <c r="CA5" s="93"/>
      <c r="CB5" s="94"/>
      <c r="CC5" s="92">
        <f>CC6</f>
        <v>45852</v>
      </c>
      <c r="CD5" s="93"/>
      <c r="CE5" s="93"/>
      <c r="CF5" s="93"/>
      <c r="CG5" s="93"/>
      <c r="CH5" s="93"/>
      <c r="CI5" s="94"/>
      <c r="CJ5" s="92">
        <f>CJ6</f>
        <v>45859</v>
      </c>
      <c r="CK5" s="93"/>
      <c r="CL5" s="93"/>
      <c r="CM5" s="93"/>
      <c r="CN5" s="93"/>
      <c r="CO5" s="93"/>
      <c r="CP5" s="94"/>
      <c r="CQ5" s="92">
        <f>CQ6</f>
        <v>45866</v>
      </c>
      <c r="CR5" s="93"/>
      <c r="CS5" s="93"/>
      <c r="CT5" s="93"/>
      <c r="CU5" s="93"/>
      <c r="CV5" s="93"/>
      <c r="CW5" s="94"/>
      <c r="CX5" s="92">
        <f>CX6</f>
        <v>45873</v>
      </c>
      <c r="CY5" s="93"/>
      <c r="CZ5" s="93"/>
      <c r="DA5" s="93"/>
      <c r="DB5" s="93"/>
      <c r="DC5" s="93"/>
      <c r="DD5" s="94"/>
      <c r="DE5" s="92">
        <f>DE6</f>
        <v>45880</v>
      </c>
      <c r="DF5" s="93"/>
      <c r="DG5" s="93"/>
      <c r="DH5" s="93"/>
      <c r="DI5" s="93"/>
      <c r="DJ5" s="93"/>
      <c r="DK5" s="94"/>
      <c r="DL5" s="92">
        <f>DL6</f>
        <v>45887</v>
      </c>
      <c r="DM5" s="93"/>
      <c r="DN5" s="93"/>
      <c r="DO5" s="93"/>
      <c r="DP5" s="93"/>
      <c r="DQ5" s="93"/>
      <c r="DR5" s="94"/>
      <c r="DS5" s="92">
        <f>DS6</f>
        <v>45894</v>
      </c>
      <c r="DT5" s="93"/>
      <c r="DU5" s="93"/>
      <c r="DV5" s="93"/>
      <c r="DW5" s="93"/>
      <c r="DX5" s="93"/>
      <c r="DY5" s="94"/>
      <c r="DZ5" s="92">
        <f>DZ6</f>
        <v>45901</v>
      </c>
      <c r="EA5" s="93"/>
      <c r="EB5" s="93"/>
      <c r="EC5" s="93"/>
      <c r="ED5" s="93"/>
      <c r="EE5" s="93"/>
      <c r="EF5" s="94"/>
      <c r="EG5" s="92">
        <f>EG6</f>
        <v>45908</v>
      </c>
      <c r="EH5" s="93"/>
      <c r="EI5" s="93"/>
      <c r="EJ5" s="93"/>
      <c r="EK5" s="93"/>
      <c r="EL5" s="93"/>
      <c r="EM5" s="94"/>
      <c r="EN5" s="92">
        <f>EN6</f>
        <v>45915</v>
      </c>
      <c r="EO5" s="93"/>
      <c r="EP5" s="93"/>
      <c r="EQ5" s="93"/>
      <c r="ER5" s="93"/>
      <c r="ES5" s="93"/>
      <c r="ET5" s="94"/>
    </row>
    <row r="6" spans="1:150" x14ac:dyDescent="0.3">
      <c r="K6" s="12">
        <f>C4-WEEKDAY(C4,1)+2+7*(H4-1)</f>
        <v>45782</v>
      </c>
      <c r="L6" s="13">
        <f t="shared" ref="L6:AL6" si="0">K6+1</f>
        <v>45783</v>
      </c>
      <c r="M6" s="13">
        <f t="shared" si="0"/>
        <v>45784</v>
      </c>
      <c r="N6" s="13">
        <f t="shared" si="0"/>
        <v>45785</v>
      </c>
      <c r="O6" s="13">
        <f t="shared" si="0"/>
        <v>45786</v>
      </c>
      <c r="P6" s="13">
        <f t="shared" si="0"/>
        <v>45787</v>
      </c>
      <c r="Q6" s="14">
        <f t="shared" si="0"/>
        <v>45788</v>
      </c>
      <c r="R6" s="12">
        <f t="shared" si="0"/>
        <v>45789</v>
      </c>
      <c r="S6" s="13">
        <f t="shared" si="0"/>
        <v>45790</v>
      </c>
      <c r="T6" s="13">
        <f t="shared" si="0"/>
        <v>45791</v>
      </c>
      <c r="U6" s="13">
        <f t="shared" si="0"/>
        <v>45792</v>
      </c>
      <c r="V6" s="13">
        <f t="shared" si="0"/>
        <v>45793</v>
      </c>
      <c r="W6" s="13">
        <f t="shared" si="0"/>
        <v>45794</v>
      </c>
      <c r="X6" s="14">
        <f t="shared" si="0"/>
        <v>45795</v>
      </c>
      <c r="Y6" s="12">
        <f t="shared" si="0"/>
        <v>45796</v>
      </c>
      <c r="Z6" s="13">
        <f t="shared" si="0"/>
        <v>45797</v>
      </c>
      <c r="AA6" s="13">
        <f t="shared" si="0"/>
        <v>45798</v>
      </c>
      <c r="AB6" s="13">
        <f t="shared" si="0"/>
        <v>45799</v>
      </c>
      <c r="AC6" s="13">
        <f t="shared" si="0"/>
        <v>45800</v>
      </c>
      <c r="AD6" s="13">
        <f t="shared" si="0"/>
        <v>45801</v>
      </c>
      <c r="AE6" s="14">
        <f t="shared" si="0"/>
        <v>45802</v>
      </c>
      <c r="AF6" s="12">
        <f t="shared" si="0"/>
        <v>45803</v>
      </c>
      <c r="AG6" s="13">
        <f t="shared" si="0"/>
        <v>45804</v>
      </c>
      <c r="AH6" s="13">
        <f t="shared" si="0"/>
        <v>45805</v>
      </c>
      <c r="AI6" s="13">
        <f t="shared" si="0"/>
        <v>45806</v>
      </c>
      <c r="AJ6" s="13">
        <f t="shared" si="0"/>
        <v>45807</v>
      </c>
      <c r="AK6" s="13">
        <f t="shared" si="0"/>
        <v>45808</v>
      </c>
      <c r="AL6" s="14">
        <f t="shared" si="0"/>
        <v>45809</v>
      </c>
      <c r="AM6" s="12">
        <f t="shared" ref="AM6" si="1">AL6+1</f>
        <v>45810</v>
      </c>
      <c r="AN6" s="13">
        <f t="shared" ref="AN6" si="2">AM6+1</f>
        <v>45811</v>
      </c>
      <c r="AO6" s="13">
        <f t="shared" ref="AO6" si="3">AN6+1</f>
        <v>45812</v>
      </c>
      <c r="AP6" s="13">
        <f t="shared" ref="AP6" si="4">AO6+1</f>
        <v>45813</v>
      </c>
      <c r="AQ6" s="13">
        <f t="shared" ref="AQ6" si="5">AP6+1</f>
        <v>45814</v>
      </c>
      <c r="AR6" s="13">
        <f t="shared" ref="AR6" si="6">AQ6+1</f>
        <v>45815</v>
      </c>
      <c r="AS6" s="14">
        <f t="shared" ref="AS6" si="7">AR6+1</f>
        <v>45816</v>
      </c>
      <c r="AT6" s="12">
        <f t="shared" ref="AT6" si="8">AS6+1</f>
        <v>45817</v>
      </c>
      <c r="AU6" s="13">
        <f t="shared" ref="AU6" si="9">AT6+1</f>
        <v>45818</v>
      </c>
      <c r="AV6" s="13">
        <f t="shared" ref="AV6" si="10">AU6+1</f>
        <v>45819</v>
      </c>
      <c r="AW6" s="13">
        <f t="shared" ref="AW6" si="11">AV6+1</f>
        <v>45820</v>
      </c>
      <c r="AX6" s="13">
        <f t="shared" ref="AX6" si="12">AW6+1</f>
        <v>45821</v>
      </c>
      <c r="AY6" s="13">
        <f t="shared" ref="AY6" si="13">AX6+1</f>
        <v>45822</v>
      </c>
      <c r="AZ6" s="14">
        <f t="shared" ref="AZ6" si="14">AY6+1</f>
        <v>45823</v>
      </c>
      <c r="BA6" s="12">
        <f t="shared" ref="BA6" si="15">AZ6+1</f>
        <v>45824</v>
      </c>
      <c r="BB6" s="13">
        <f t="shared" ref="BB6" si="16">BA6+1</f>
        <v>45825</v>
      </c>
      <c r="BC6" s="13">
        <f t="shared" ref="BC6" si="17">BB6+1</f>
        <v>45826</v>
      </c>
      <c r="BD6" s="13">
        <f t="shared" ref="BD6" si="18">BC6+1</f>
        <v>45827</v>
      </c>
      <c r="BE6" s="13">
        <f t="shared" ref="BE6" si="19">BD6+1</f>
        <v>45828</v>
      </c>
      <c r="BF6" s="13">
        <f t="shared" ref="BF6" si="20">BE6+1</f>
        <v>45829</v>
      </c>
      <c r="BG6" s="14">
        <f t="shared" ref="BG6" si="21">BF6+1</f>
        <v>45830</v>
      </c>
      <c r="BH6" s="12">
        <f t="shared" ref="BH6" si="22">BG6+1</f>
        <v>45831</v>
      </c>
      <c r="BI6" s="13">
        <f t="shared" ref="BI6" si="23">BH6+1</f>
        <v>45832</v>
      </c>
      <c r="BJ6" s="13">
        <f t="shared" ref="BJ6" si="24">BI6+1</f>
        <v>45833</v>
      </c>
      <c r="BK6" s="13">
        <f t="shared" ref="BK6" si="25">BJ6+1</f>
        <v>45834</v>
      </c>
      <c r="BL6" s="13">
        <f t="shared" ref="BL6" si="26">BK6+1</f>
        <v>45835</v>
      </c>
      <c r="BM6" s="13">
        <f t="shared" ref="BM6" si="27">BL6+1</f>
        <v>45836</v>
      </c>
      <c r="BN6" s="14">
        <f t="shared" ref="BN6" si="28">BM6+1</f>
        <v>45837</v>
      </c>
      <c r="BO6" s="12">
        <f t="shared" ref="BO6" si="29">BN6+1</f>
        <v>45838</v>
      </c>
      <c r="BP6" s="13">
        <f t="shared" ref="BP6" si="30">BO6+1</f>
        <v>45839</v>
      </c>
      <c r="BQ6" s="13">
        <f t="shared" ref="BQ6" si="31">BP6+1</f>
        <v>45840</v>
      </c>
      <c r="BR6" s="13">
        <f t="shared" ref="BR6" si="32">BQ6+1</f>
        <v>45841</v>
      </c>
      <c r="BS6" s="13">
        <f t="shared" ref="BS6" si="33">BR6+1</f>
        <v>45842</v>
      </c>
      <c r="BT6" s="13">
        <f t="shared" ref="BT6" si="34">BS6+1</f>
        <v>45843</v>
      </c>
      <c r="BU6" s="14">
        <f t="shared" ref="BU6" si="35">BT6+1</f>
        <v>45844</v>
      </c>
      <c r="BV6" s="12">
        <f t="shared" ref="BV6" si="36">BU6+1</f>
        <v>45845</v>
      </c>
      <c r="BW6" s="13">
        <f t="shared" ref="BW6" si="37">BV6+1</f>
        <v>45846</v>
      </c>
      <c r="BX6" s="13">
        <f t="shared" ref="BX6" si="38">BW6+1</f>
        <v>45847</v>
      </c>
      <c r="BY6" s="13">
        <f t="shared" ref="BY6" si="39">BX6+1</f>
        <v>45848</v>
      </c>
      <c r="BZ6" s="13">
        <f t="shared" ref="BZ6" si="40">BY6+1</f>
        <v>45849</v>
      </c>
      <c r="CA6" s="13">
        <f t="shared" ref="CA6" si="41">BZ6+1</f>
        <v>45850</v>
      </c>
      <c r="CB6" s="14">
        <f t="shared" ref="CB6" si="42">CA6+1</f>
        <v>45851</v>
      </c>
      <c r="CC6" s="12">
        <f t="shared" ref="CC6" si="43">CB6+1</f>
        <v>45852</v>
      </c>
      <c r="CD6" s="13">
        <f t="shared" ref="CD6" si="44">CC6+1</f>
        <v>45853</v>
      </c>
      <c r="CE6" s="13">
        <f t="shared" ref="CE6" si="45">CD6+1</f>
        <v>45854</v>
      </c>
      <c r="CF6" s="13">
        <f t="shared" ref="CF6" si="46">CE6+1</f>
        <v>45855</v>
      </c>
      <c r="CG6" s="13">
        <f t="shared" ref="CG6" si="47">CF6+1</f>
        <v>45856</v>
      </c>
      <c r="CH6" s="13">
        <f t="shared" ref="CH6" si="48">CG6+1</f>
        <v>45857</v>
      </c>
      <c r="CI6" s="14">
        <f t="shared" ref="CI6" si="49">CH6+1</f>
        <v>45858</v>
      </c>
      <c r="CJ6" s="12">
        <f t="shared" ref="CJ6" si="50">CI6+1</f>
        <v>45859</v>
      </c>
      <c r="CK6" s="13">
        <f t="shared" ref="CK6" si="51">CJ6+1</f>
        <v>45860</v>
      </c>
      <c r="CL6" s="13">
        <f t="shared" ref="CL6" si="52">CK6+1</f>
        <v>45861</v>
      </c>
      <c r="CM6" s="13">
        <f t="shared" ref="CM6" si="53">CL6+1</f>
        <v>45862</v>
      </c>
      <c r="CN6" s="13">
        <f t="shared" ref="CN6" si="54">CM6+1</f>
        <v>45863</v>
      </c>
      <c r="CO6" s="13">
        <f t="shared" ref="CO6" si="55">CN6+1</f>
        <v>45864</v>
      </c>
      <c r="CP6" s="14">
        <f t="shared" ref="CP6" si="56">CO6+1</f>
        <v>45865</v>
      </c>
      <c r="CQ6" s="12">
        <f t="shared" ref="CQ6" si="57">CP6+1</f>
        <v>45866</v>
      </c>
      <c r="CR6" s="13">
        <f t="shared" ref="CR6" si="58">CQ6+1</f>
        <v>45867</v>
      </c>
      <c r="CS6" s="13">
        <f t="shared" ref="CS6" si="59">CR6+1</f>
        <v>45868</v>
      </c>
      <c r="CT6" s="13">
        <f t="shared" ref="CT6" si="60">CS6+1</f>
        <v>45869</v>
      </c>
      <c r="CU6" s="13">
        <f t="shared" ref="CU6" si="61">CT6+1</f>
        <v>45870</v>
      </c>
      <c r="CV6" s="13">
        <f t="shared" ref="CV6" si="62">CU6+1</f>
        <v>45871</v>
      </c>
      <c r="CW6" s="14">
        <f t="shared" ref="CW6" si="63">CV6+1</f>
        <v>45872</v>
      </c>
      <c r="CX6" s="12">
        <f t="shared" ref="CX6" si="64">CW6+1</f>
        <v>45873</v>
      </c>
      <c r="CY6" s="13">
        <f t="shared" ref="CY6" si="65">CX6+1</f>
        <v>45874</v>
      </c>
      <c r="CZ6" s="13">
        <f t="shared" ref="CZ6" si="66">CY6+1</f>
        <v>45875</v>
      </c>
      <c r="DA6" s="13">
        <f t="shared" ref="DA6" si="67">CZ6+1</f>
        <v>45876</v>
      </c>
      <c r="DB6" s="13">
        <f t="shared" ref="DB6" si="68">DA6+1</f>
        <v>45877</v>
      </c>
      <c r="DC6" s="13">
        <f t="shared" ref="DC6" si="69">DB6+1</f>
        <v>45878</v>
      </c>
      <c r="DD6" s="14">
        <f t="shared" ref="DD6" si="70">DC6+1</f>
        <v>45879</v>
      </c>
      <c r="DE6" s="12">
        <f t="shared" ref="DE6" si="71">DD6+1</f>
        <v>45880</v>
      </c>
      <c r="DF6" s="13">
        <f t="shared" ref="DF6" si="72">DE6+1</f>
        <v>45881</v>
      </c>
      <c r="DG6" s="13">
        <f t="shared" ref="DG6" si="73">DF6+1</f>
        <v>45882</v>
      </c>
      <c r="DH6" s="13">
        <f t="shared" ref="DH6" si="74">DG6+1</f>
        <v>45883</v>
      </c>
      <c r="DI6" s="13">
        <f t="shared" ref="DI6" si="75">DH6+1</f>
        <v>45884</v>
      </c>
      <c r="DJ6" s="13">
        <f t="shared" ref="DJ6" si="76">DI6+1</f>
        <v>45885</v>
      </c>
      <c r="DK6" s="14">
        <f t="shared" ref="DK6" si="77">DJ6+1</f>
        <v>45886</v>
      </c>
      <c r="DL6" s="12">
        <f t="shared" ref="DL6" si="78">DK6+1</f>
        <v>45887</v>
      </c>
      <c r="DM6" s="13">
        <f t="shared" ref="DM6" si="79">DL6+1</f>
        <v>45888</v>
      </c>
      <c r="DN6" s="13">
        <f t="shared" ref="DN6" si="80">DM6+1</f>
        <v>45889</v>
      </c>
      <c r="DO6" s="13">
        <f t="shared" ref="DO6" si="81">DN6+1</f>
        <v>45890</v>
      </c>
      <c r="DP6" s="13">
        <f t="shared" ref="DP6" si="82">DO6+1</f>
        <v>45891</v>
      </c>
      <c r="DQ6" s="13">
        <f t="shared" ref="DQ6" si="83">DP6+1</f>
        <v>45892</v>
      </c>
      <c r="DR6" s="14">
        <f t="shared" ref="DR6" si="84">DQ6+1</f>
        <v>45893</v>
      </c>
      <c r="DS6" s="12">
        <f t="shared" ref="DS6" si="85">DR6+1</f>
        <v>45894</v>
      </c>
      <c r="DT6" s="13">
        <f t="shared" ref="DT6" si="86">DS6+1</f>
        <v>45895</v>
      </c>
      <c r="DU6" s="13">
        <f t="shared" ref="DU6" si="87">DT6+1</f>
        <v>45896</v>
      </c>
      <c r="DV6" s="13">
        <f t="shared" ref="DV6" si="88">DU6+1</f>
        <v>45897</v>
      </c>
      <c r="DW6" s="13">
        <f t="shared" ref="DW6" si="89">DV6+1</f>
        <v>45898</v>
      </c>
      <c r="DX6" s="13">
        <f t="shared" ref="DX6" si="90">DW6+1</f>
        <v>45899</v>
      </c>
      <c r="DY6" s="14">
        <f t="shared" ref="DY6" si="91">DX6+1</f>
        <v>45900</v>
      </c>
      <c r="DZ6" s="12">
        <f t="shared" ref="DZ6" si="92">DY6+1</f>
        <v>45901</v>
      </c>
      <c r="EA6" s="13">
        <f t="shared" ref="EA6" si="93">DZ6+1</f>
        <v>45902</v>
      </c>
      <c r="EB6" s="13">
        <f t="shared" ref="EB6" si="94">EA6+1</f>
        <v>45903</v>
      </c>
      <c r="EC6" s="13">
        <f t="shared" ref="EC6" si="95">EB6+1</f>
        <v>45904</v>
      </c>
      <c r="ED6" s="13">
        <f t="shared" ref="ED6" si="96">EC6+1</f>
        <v>45905</v>
      </c>
      <c r="EE6" s="13">
        <f t="shared" ref="EE6" si="97">ED6+1</f>
        <v>45906</v>
      </c>
      <c r="EF6" s="14">
        <f t="shared" ref="EF6" si="98">EE6+1</f>
        <v>45907</v>
      </c>
      <c r="EG6" s="12">
        <f t="shared" ref="EG6" si="99">EF6+1</f>
        <v>45908</v>
      </c>
      <c r="EH6" s="13">
        <f t="shared" ref="EH6" si="100">EG6+1</f>
        <v>45909</v>
      </c>
      <c r="EI6" s="13">
        <f t="shared" ref="EI6" si="101">EH6+1</f>
        <v>45910</v>
      </c>
      <c r="EJ6" s="13">
        <f t="shared" ref="EJ6" si="102">EI6+1</f>
        <v>45911</v>
      </c>
      <c r="EK6" s="13">
        <f t="shared" ref="EK6" si="103">EJ6+1</f>
        <v>45912</v>
      </c>
      <c r="EL6" s="13">
        <f t="shared" ref="EL6" si="104">EK6+1</f>
        <v>45913</v>
      </c>
      <c r="EM6" s="14">
        <f t="shared" ref="EM6" si="105">EL6+1</f>
        <v>45914</v>
      </c>
      <c r="EN6" s="12">
        <f t="shared" ref="EN6" si="106">EM6+1</f>
        <v>45915</v>
      </c>
      <c r="EO6" s="13">
        <f t="shared" ref="EO6" si="107">EN6+1</f>
        <v>45916</v>
      </c>
      <c r="EP6" s="13">
        <f t="shared" ref="EP6" si="108">EO6+1</f>
        <v>45917</v>
      </c>
      <c r="EQ6" s="13">
        <f t="shared" ref="EQ6" si="109">EP6+1</f>
        <v>45918</v>
      </c>
      <c r="ER6" s="13">
        <f t="shared" ref="ER6" si="110">EQ6+1</f>
        <v>45919</v>
      </c>
      <c r="ES6" s="13">
        <f t="shared" ref="ES6" si="111">ER6+1</f>
        <v>45920</v>
      </c>
      <c r="ET6" s="14">
        <f t="shared" ref="ET6" si="112">ES6+1</f>
        <v>45921</v>
      </c>
    </row>
    <row r="7" spans="1:150" ht="38.4" thickBot="1" x14ac:dyDescent="0.35">
      <c r="A7" s="15" t="s">
        <v>0</v>
      </c>
      <c r="B7" s="15" t="s">
        <v>6</v>
      </c>
      <c r="C7" s="16" t="s">
        <v>19</v>
      </c>
      <c r="D7" s="17" t="s">
        <v>12</v>
      </c>
      <c r="E7" s="18" t="s">
        <v>7</v>
      </c>
      <c r="F7" s="18" t="s">
        <v>8</v>
      </c>
      <c r="G7" s="16" t="s">
        <v>9</v>
      </c>
      <c r="H7" s="16" t="s">
        <v>10</v>
      </c>
      <c r="I7" s="16" t="s">
        <v>11</v>
      </c>
      <c r="J7" s="16"/>
      <c r="K7" s="19" t="str">
        <f t="shared" ref="K7:AL7" si="113">CHOOSE(WEEKDAY(K6,1),"S","M","T","W","T","F","S")</f>
        <v>M</v>
      </c>
      <c r="L7" s="20" t="str">
        <f t="shared" si="113"/>
        <v>T</v>
      </c>
      <c r="M7" s="20" t="str">
        <f t="shared" si="113"/>
        <v>W</v>
      </c>
      <c r="N7" s="20" t="str">
        <f t="shared" si="113"/>
        <v>T</v>
      </c>
      <c r="O7" s="20" t="str">
        <f t="shared" si="113"/>
        <v>F</v>
      </c>
      <c r="P7" s="20" t="str">
        <f t="shared" si="113"/>
        <v>S</v>
      </c>
      <c r="Q7" s="21" t="str">
        <f t="shared" si="113"/>
        <v>S</v>
      </c>
      <c r="R7" s="19" t="str">
        <f t="shared" si="113"/>
        <v>M</v>
      </c>
      <c r="S7" s="20" t="str">
        <f t="shared" si="113"/>
        <v>T</v>
      </c>
      <c r="T7" s="20" t="str">
        <f t="shared" si="113"/>
        <v>W</v>
      </c>
      <c r="U7" s="20" t="str">
        <f t="shared" si="113"/>
        <v>T</v>
      </c>
      <c r="V7" s="20" t="str">
        <f t="shared" si="113"/>
        <v>F</v>
      </c>
      <c r="W7" s="20" t="str">
        <f t="shared" si="113"/>
        <v>S</v>
      </c>
      <c r="X7" s="21" t="str">
        <f t="shared" si="113"/>
        <v>S</v>
      </c>
      <c r="Y7" s="19" t="str">
        <f t="shared" si="113"/>
        <v>M</v>
      </c>
      <c r="Z7" s="20" t="str">
        <f t="shared" si="113"/>
        <v>T</v>
      </c>
      <c r="AA7" s="20" t="str">
        <f t="shared" si="113"/>
        <v>W</v>
      </c>
      <c r="AB7" s="20" t="str">
        <f t="shared" si="113"/>
        <v>T</v>
      </c>
      <c r="AC7" s="20" t="str">
        <f t="shared" si="113"/>
        <v>F</v>
      </c>
      <c r="AD7" s="20" t="str">
        <f t="shared" si="113"/>
        <v>S</v>
      </c>
      <c r="AE7" s="21" t="str">
        <f t="shared" si="113"/>
        <v>S</v>
      </c>
      <c r="AF7" s="19" t="str">
        <f t="shared" si="113"/>
        <v>M</v>
      </c>
      <c r="AG7" s="20" t="str">
        <f t="shared" si="113"/>
        <v>T</v>
      </c>
      <c r="AH7" s="20" t="str">
        <f t="shared" si="113"/>
        <v>W</v>
      </c>
      <c r="AI7" s="20" t="str">
        <f t="shared" si="113"/>
        <v>T</v>
      </c>
      <c r="AJ7" s="20" t="str">
        <f t="shared" si="113"/>
        <v>F</v>
      </c>
      <c r="AK7" s="20" t="str">
        <f t="shared" si="113"/>
        <v>S</v>
      </c>
      <c r="AL7" s="21" t="str">
        <f t="shared" si="113"/>
        <v>S</v>
      </c>
      <c r="AM7" s="19" t="str">
        <f t="shared" ref="AM7:CB7" si="114">CHOOSE(WEEKDAY(AM6,1),"S","M","T","W","T","F","S")</f>
        <v>M</v>
      </c>
      <c r="AN7" s="20" t="str">
        <f t="shared" si="114"/>
        <v>T</v>
      </c>
      <c r="AO7" s="20" t="str">
        <f t="shared" si="114"/>
        <v>W</v>
      </c>
      <c r="AP7" s="20" t="str">
        <f t="shared" si="114"/>
        <v>T</v>
      </c>
      <c r="AQ7" s="20" t="str">
        <f t="shared" si="114"/>
        <v>F</v>
      </c>
      <c r="AR7" s="20" t="str">
        <f t="shared" si="114"/>
        <v>S</v>
      </c>
      <c r="AS7" s="21" t="str">
        <f t="shared" si="114"/>
        <v>S</v>
      </c>
      <c r="AT7" s="19" t="str">
        <f t="shared" si="114"/>
        <v>M</v>
      </c>
      <c r="AU7" s="20" t="str">
        <f t="shared" si="114"/>
        <v>T</v>
      </c>
      <c r="AV7" s="20" t="str">
        <f t="shared" si="114"/>
        <v>W</v>
      </c>
      <c r="AW7" s="20" t="str">
        <f t="shared" si="114"/>
        <v>T</v>
      </c>
      <c r="AX7" s="20" t="str">
        <f t="shared" si="114"/>
        <v>F</v>
      </c>
      <c r="AY7" s="20" t="str">
        <f t="shared" si="114"/>
        <v>S</v>
      </c>
      <c r="AZ7" s="21" t="str">
        <f t="shared" si="114"/>
        <v>S</v>
      </c>
      <c r="BA7" s="19" t="str">
        <f t="shared" si="114"/>
        <v>M</v>
      </c>
      <c r="BB7" s="20" t="str">
        <f t="shared" si="114"/>
        <v>T</v>
      </c>
      <c r="BC7" s="20" t="str">
        <f t="shared" si="114"/>
        <v>W</v>
      </c>
      <c r="BD7" s="20" t="str">
        <f t="shared" si="114"/>
        <v>T</v>
      </c>
      <c r="BE7" s="20" t="str">
        <f t="shared" si="114"/>
        <v>F</v>
      </c>
      <c r="BF7" s="20" t="str">
        <f t="shared" si="114"/>
        <v>S</v>
      </c>
      <c r="BG7" s="21" t="str">
        <f t="shared" si="114"/>
        <v>S</v>
      </c>
      <c r="BH7" s="19" t="str">
        <f t="shared" si="114"/>
        <v>M</v>
      </c>
      <c r="BI7" s="20" t="str">
        <f t="shared" si="114"/>
        <v>T</v>
      </c>
      <c r="BJ7" s="20" t="str">
        <f t="shared" si="114"/>
        <v>W</v>
      </c>
      <c r="BK7" s="20" t="str">
        <f t="shared" si="114"/>
        <v>T</v>
      </c>
      <c r="BL7" s="20" t="str">
        <f t="shared" si="114"/>
        <v>F</v>
      </c>
      <c r="BM7" s="20" t="str">
        <f t="shared" si="114"/>
        <v>S</v>
      </c>
      <c r="BN7" s="21" t="str">
        <f t="shared" si="114"/>
        <v>S</v>
      </c>
      <c r="BO7" s="19" t="str">
        <f t="shared" si="114"/>
        <v>M</v>
      </c>
      <c r="BP7" s="20" t="str">
        <f t="shared" si="114"/>
        <v>T</v>
      </c>
      <c r="BQ7" s="20" t="str">
        <f t="shared" si="114"/>
        <v>W</v>
      </c>
      <c r="BR7" s="20" t="str">
        <f t="shared" si="114"/>
        <v>T</v>
      </c>
      <c r="BS7" s="20" t="str">
        <f t="shared" si="114"/>
        <v>F</v>
      </c>
      <c r="BT7" s="20" t="str">
        <f t="shared" si="114"/>
        <v>S</v>
      </c>
      <c r="BU7" s="21" t="str">
        <f t="shared" si="114"/>
        <v>S</v>
      </c>
      <c r="BV7" s="19" t="str">
        <f t="shared" si="114"/>
        <v>M</v>
      </c>
      <c r="BW7" s="20" t="str">
        <f t="shared" si="114"/>
        <v>T</v>
      </c>
      <c r="BX7" s="20" t="str">
        <f t="shared" si="114"/>
        <v>W</v>
      </c>
      <c r="BY7" s="20" t="str">
        <f t="shared" si="114"/>
        <v>T</v>
      </c>
      <c r="BZ7" s="20" t="str">
        <f t="shared" si="114"/>
        <v>F</v>
      </c>
      <c r="CA7" s="20" t="str">
        <f t="shared" si="114"/>
        <v>S</v>
      </c>
      <c r="CB7" s="21" t="str">
        <f t="shared" si="114"/>
        <v>S</v>
      </c>
      <c r="CC7" s="19" t="str">
        <f t="shared" ref="CC7:EN7" si="115">CHOOSE(WEEKDAY(CC6,1),"S","M","T","W","T","F","S")</f>
        <v>M</v>
      </c>
      <c r="CD7" s="20" t="str">
        <f t="shared" si="115"/>
        <v>T</v>
      </c>
      <c r="CE7" s="20" t="str">
        <f t="shared" si="115"/>
        <v>W</v>
      </c>
      <c r="CF7" s="20" t="str">
        <f t="shared" si="115"/>
        <v>T</v>
      </c>
      <c r="CG7" s="20" t="str">
        <f t="shared" si="115"/>
        <v>F</v>
      </c>
      <c r="CH7" s="20" t="str">
        <f t="shared" si="115"/>
        <v>S</v>
      </c>
      <c r="CI7" s="21" t="str">
        <f t="shared" si="115"/>
        <v>S</v>
      </c>
      <c r="CJ7" s="19" t="str">
        <f t="shared" si="115"/>
        <v>M</v>
      </c>
      <c r="CK7" s="20" t="str">
        <f t="shared" si="115"/>
        <v>T</v>
      </c>
      <c r="CL7" s="20" t="str">
        <f t="shared" si="115"/>
        <v>W</v>
      </c>
      <c r="CM7" s="20" t="str">
        <f t="shared" si="115"/>
        <v>T</v>
      </c>
      <c r="CN7" s="20" t="str">
        <f t="shared" si="115"/>
        <v>F</v>
      </c>
      <c r="CO7" s="20" t="str">
        <f t="shared" si="115"/>
        <v>S</v>
      </c>
      <c r="CP7" s="21" t="str">
        <f t="shared" si="115"/>
        <v>S</v>
      </c>
      <c r="CQ7" s="19" t="str">
        <f t="shared" si="115"/>
        <v>M</v>
      </c>
      <c r="CR7" s="20" t="str">
        <f t="shared" si="115"/>
        <v>T</v>
      </c>
      <c r="CS7" s="20" t="str">
        <f t="shared" si="115"/>
        <v>W</v>
      </c>
      <c r="CT7" s="20" t="str">
        <f t="shared" si="115"/>
        <v>T</v>
      </c>
      <c r="CU7" s="20" t="str">
        <f t="shared" si="115"/>
        <v>F</v>
      </c>
      <c r="CV7" s="20" t="str">
        <f t="shared" si="115"/>
        <v>S</v>
      </c>
      <c r="CW7" s="21" t="str">
        <f t="shared" si="115"/>
        <v>S</v>
      </c>
      <c r="CX7" s="19" t="str">
        <f t="shared" si="115"/>
        <v>M</v>
      </c>
      <c r="CY7" s="20" t="str">
        <f t="shared" si="115"/>
        <v>T</v>
      </c>
      <c r="CZ7" s="20" t="str">
        <f t="shared" si="115"/>
        <v>W</v>
      </c>
      <c r="DA7" s="20" t="str">
        <f t="shared" si="115"/>
        <v>T</v>
      </c>
      <c r="DB7" s="20" t="str">
        <f t="shared" si="115"/>
        <v>F</v>
      </c>
      <c r="DC7" s="20" t="str">
        <f t="shared" si="115"/>
        <v>S</v>
      </c>
      <c r="DD7" s="21" t="str">
        <f t="shared" si="115"/>
        <v>S</v>
      </c>
      <c r="DE7" s="19" t="str">
        <f t="shared" si="115"/>
        <v>M</v>
      </c>
      <c r="DF7" s="20" t="str">
        <f t="shared" si="115"/>
        <v>T</v>
      </c>
      <c r="DG7" s="20" t="str">
        <f t="shared" si="115"/>
        <v>W</v>
      </c>
      <c r="DH7" s="20" t="str">
        <f t="shared" si="115"/>
        <v>T</v>
      </c>
      <c r="DI7" s="20" t="str">
        <f t="shared" si="115"/>
        <v>F</v>
      </c>
      <c r="DJ7" s="20" t="str">
        <f t="shared" si="115"/>
        <v>S</v>
      </c>
      <c r="DK7" s="21" t="str">
        <f t="shared" si="115"/>
        <v>S</v>
      </c>
      <c r="DL7" s="19" t="str">
        <f t="shared" si="115"/>
        <v>M</v>
      </c>
      <c r="DM7" s="20" t="str">
        <f t="shared" si="115"/>
        <v>T</v>
      </c>
      <c r="DN7" s="20" t="str">
        <f t="shared" si="115"/>
        <v>W</v>
      </c>
      <c r="DO7" s="20" t="str">
        <f t="shared" si="115"/>
        <v>T</v>
      </c>
      <c r="DP7" s="20" t="str">
        <f t="shared" si="115"/>
        <v>F</v>
      </c>
      <c r="DQ7" s="20" t="str">
        <f t="shared" si="115"/>
        <v>S</v>
      </c>
      <c r="DR7" s="21" t="str">
        <f t="shared" si="115"/>
        <v>S</v>
      </c>
      <c r="DS7" s="19" t="str">
        <f t="shared" si="115"/>
        <v>M</v>
      </c>
      <c r="DT7" s="20" t="str">
        <f t="shared" si="115"/>
        <v>T</v>
      </c>
      <c r="DU7" s="20" t="str">
        <f t="shared" si="115"/>
        <v>W</v>
      </c>
      <c r="DV7" s="20" t="str">
        <f t="shared" si="115"/>
        <v>T</v>
      </c>
      <c r="DW7" s="20" t="str">
        <f t="shared" si="115"/>
        <v>F</v>
      </c>
      <c r="DX7" s="20" t="str">
        <f t="shared" si="115"/>
        <v>S</v>
      </c>
      <c r="DY7" s="21" t="str">
        <f t="shared" si="115"/>
        <v>S</v>
      </c>
      <c r="DZ7" s="19" t="str">
        <f t="shared" si="115"/>
        <v>M</v>
      </c>
      <c r="EA7" s="20" t="str">
        <f t="shared" si="115"/>
        <v>T</v>
      </c>
      <c r="EB7" s="20" t="str">
        <f t="shared" si="115"/>
        <v>W</v>
      </c>
      <c r="EC7" s="20" t="str">
        <f t="shared" si="115"/>
        <v>T</v>
      </c>
      <c r="ED7" s="20" t="str">
        <f t="shared" si="115"/>
        <v>F</v>
      </c>
      <c r="EE7" s="20" t="str">
        <f t="shared" si="115"/>
        <v>S</v>
      </c>
      <c r="EF7" s="21" t="str">
        <f t="shared" si="115"/>
        <v>S</v>
      </c>
      <c r="EG7" s="19" t="str">
        <f t="shared" si="115"/>
        <v>M</v>
      </c>
      <c r="EH7" s="20" t="str">
        <f t="shared" si="115"/>
        <v>T</v>
      </c>
      <c r="EI7" s="20" t="str">
        <f t="shared" si="115"/>
        <v>W</v>
      </c>
      <c r="EJ7" s="20" t="str">
        <f t="shared" si="115"/>
        <v>T</v>
      </c>
      <c r="EK7" s="20" t="str">
        <f t="shared" si="115"/>
        <v>F</v>
      </c>
      <c r="EL7" s="20" t="str">
        <f t="shared" si="115"/>
        <v>S</v>
      </c>
      <c r="EM7" s="21" t="str">
        <f t="shared" si="115"/>
        <v>S</v>
      </c>
      <c r="EN7" s="19" t="str">
        <f t="shared" si="115"/>
        <v>M</v>
      </c>
      <c r="EO7" s="20" t="str">
        <f t="shared" ref="EO7:ET7" si="116">CHOOSE(WEEKDAY(EO6,1),"S","M","T","W","T","F","S")</f>
        <v>T</v>
      </c>
      <c r="EP7" s="20" t="str">
        <f t="shared" si="116"/>
        <v>W</v>
      </c>
      <c r="EQ7" s="20" t="str">
        <f t="shared" si="116"/>
        <v>T</v>
      </c>
      <c r="ER7" s="20" t="str">
        <f t="shared" si="116"/>
        <v>F</v>
      </c>
      <c r="ES7" s="20" t="str">
        <f t="shared" si="116"/>
        <v>S</v>
      </c>
      <c r="ET7" s="21" t="str">
        <f t="shared" si="116"/>
        <v>S</v>
      </c>
    </row>
    <row r="8" spans="1:150" s="33" customFormat="1" ht="18.600000000000001" x14ac:dyDescent="0.25">
      <c r="A8" s="22" t="str">
        <f>IF(ISERROR(VALUE(SUBSTITUTE(prevWBS,".",""))),"1",IF(ISERROR(FIND("`",SUBSTITUTE(prevWBS,".","`",1))),TEXT(VALUE(prevWBS)+1,"#"),TEXT(VALUE(LEFT(prevWBS,FIND("`",SUBSTITUTE(prevWBS,".","`",1))-1))+1,"#")))</f>
        <v>1</v>
      </c>
      <c r="B8" s="23" t="s">
        <v>18</v>
      </c>
      <c r="C8" s="24"/>
      <c r="D8" s="25"/>
      <c r="E8" s="26"/>
      <c r="F8" s="27" t="str">
        <f>IF(ISBLANK(E8)," - ",IF(G8=0,E8,E8+G8-1))</f>
        <v xml:space="preserve"> - </v>
      </c>
      <c r="G8" s="28"/>
      <c r="H8" s="29"/>
      <c r="I8" s="30" t="str">
        <f t="shared" ref="I8:I54" si="117">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row>
    <row r="9" spans="1:150" s="36" customFormat="1" ht="18.600000000000001" x14ac:dyDescent="0.25">
      <c r="A9" s="34" t="str">
        <f t="shared" ref="A9:A12" si="1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29</v>
      </c>
      <c r="C9" s="36" t="s">
        <v>20</v>
      </c>
      <c r="D9" s="37"/>
      <c r="E9" s="78"/>
      <c r="F9" s="79" t="str">
        <f t="shared" ref="F9:F54" si="119">IF(ISBLANK(E9)," - ",IF(G9=0,E9,E9+G9-1))</f>
        <v xml:space="preserve"> - </v>
      </c>
      <c r="G9" s="40"/>
      <c r="H9" s="41"/>
      <c r="I9" s="42" t="str">
        <f t="shared" si="117"/>
        <v xml:space="preserve"> - </v>
      </c>
      <c r="J9" s="43"/>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row>
    <row r="10" spans="1:150" s="36" customFormat="1" ht="18.600000000000001" x14ac:dyDescent="0.25">
      <c r="A10" s="34" t="str">
        <f t="shared" si="118"/>
        <v>1.2</v>
      </c>
      <c r="B10" s="35"/>
      <c r="D10" s="37"/>
      <c r="E10" s="78"/>
      <c r="F10" s="79" t="str">
        <f t="shared" si="119"/>
        <v xml:space="preserve"> - </v>
      </c>
      <c r="G10" s="40"/>
      <c r="H10" s="41"/>
      <c r="I10" s="42" t="str">
        <f t="shared" si="117"/>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row>
    <row r="11" spans="1:150" s="36" customFormat="1" ht="18.600000000000001" x14ac:dyDescent="0.25">
      <c r="A11" s="34" t="str">
        <f t="shared" si="118"/>
        <v>1.3</v>
      </c>
      <c r="B11" s="35"/>
      <c r="D11" s="37"/>
      <c r="E11" s="78"/>
      <c r="F11" s="79" t="str">
        <f t="shared" si="119"/>
        <v xml:space="preserve"> - </v>
      </c>
      <c r="G11" s="40"/>
      <c r="H11" s="41"/>
      <c r="I11" s="42" t="str">
        <f t="shared" si="117"/>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row>
    <row r="12" spans="1:150" s="36" customFormat="1" ht="18.600000000000001" x14ac:dyDescent="0.25">
      <c r="A12" s="34" t="str">
        <f t="shared" si="118"/>
        <v>1.4</v>
      </c>
      <c r="B12" s="35"/>
      <c r="D12" s="37"/>
      <c r="E12" s="78"/>
      <c r="F12" s="79" t="str">
        <f t="shared" si="119"/>
        <v xml:space="preserve"> - </v>
      </c>
      <c r="G12" s="40"/>
      <c r="H12" s="41"/>
      <c r="I12" s="42" t="str">
        <f t="shared" si="117"/>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row>
    <row r="13" spans="1:150" s="33" customFormat="1" ht="18.600000000000001" x14ac:dyDescent="0.25">
      <c r="A13" s="45" t="str">
        <f>IF(ISERROR(VALUE(SUBSTITUTE(prevWBS,".",""))),"1",IF(ISERROR(FIND("`",SUBSTITUTE(prevWBS,".","`",1))),TEXT(VALUE(prevWBS)+1,"#"),TEXT(VALUE(LEFT(prevWBS,FIND("`",SUBSTITUTE(prevWBS,".","`",1))-1))+1,"#")))</f>
        <v>2</v>
      </c>
      <c r="B13" s="46" t="s">
        <v>21</v>
      </c>
      <c r="D13" s="47"/>
      <c r="E13" s="80"/>
      <c r="F13" s="80" t="str">
        <f t="shared" si="119"/>
        <v xml:space="preserve"> - </v>
      </c>
      <c r="G13" s="48"/>
      <c r="H13" s="49"/>
      <c r="I13" s="50" t="str">
        <f t="shared" si="117"/>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row>
    <row r="14" spans="1:150" s="36" customFormat="1" ht="18.600000000000001" x14ac:dyDescent="0.25">
      <c r="A14" s="34" t="str">
        <f t="shared" ref="A14:A16" si="12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30</v>
      </c>
      <c r="C14" s="36" t="s">
        <v>20</v>
      </c>
      <c r="D14" s="37"/>
      <c r="E14" s="78">
        <v>45786</v>
      </c>
      <c r="F14" s="79">
        <f t="shared" si="119"/>
        <v>45838</v>
      </c>
      <c r="G14" s="40">
        <v>53</v>
      </c>
      <c r="H14" s="41">
        <v>1</v>
      </c>
      <c r="I14" s="42">
        <f>IF(OR(F14=0,E14=0)," - ",NETWORKDAYS(E14,F14))</f>
        <v>37</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row>
    <row r="15" spans="1:150" s="36" customFormat="1" ht="18.600000000000001" x14ac:dyDescent="0.25">
      <c r="A15" s="34" t="str">
        <f t="shared" si="120"/>
        <v>2.2</v>
      </c>
      <c r="B15" s="35" t="s">
        <v>27</v>
      </c>
      <c r="C15" s="36" t="s">
        <v>20</v>
      </c>
      <c r="D15" s="37"/>
      <c r="E15" s="78">
        <v>45789</v>
      </c>
      <c r="F15" s="79">
        <f t="shared" si="119"/>
        <v>45838</v>
      </c>
      <c r="G15" s="40">
        <v>50</v>
      </c>
      <c r="H15" s="41">
        <v>1</v>
      </c>
      <c r="I15" s="42">
        <f t="shared" ref="I15:I42" si="121">IF(OR(F15=0,E15=0)," - ",NETWORKDAYS(E15,F15))</f>
        <v>36</v>
      </c>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row>
    <row r="16" spans="1:150" s="36" customFormat="1" ht="18.600000000000001" x14ac:dyDescent="0.25">
      <c r="A16" s="34" t="str">
        <f t="shared" si="120"/>
        <v>2.3</v>
      </c>
      <c r="B16" s="35" t="s">
        <v>31</v>
      </c>
      <c r="C16" s="36" t="s">
        <v>61</v>
      </c>
      <c r="D16" s="37"/>
      <c r="E16" s="78"/>
      <c r="F16" s="79"/>
      <c r="G16" s="40"/>
      <c r="H16" s="41"/>
      <c r="I16" s="42"/>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row>
    <row r="17" spans="1:150" s="36" customFormat="1" ht="18.600000000000001" x14ac:dyDescent="0.25">
      <c r="A17" s="34"/>
      <c r="B17" s="81" t="s">
        <v>34</v>
      </c>
      <c r="D17" s="37"/>
      <c r="E17" s="78">
        <v>45854</v>
      </c>
      <c r="F17" s="79">
        <f t="shared" si="119"/>
        <v>45856</v>
      </c>
      <c r="G17" s="40">
        <v>3</v>
      </c>
      <c r="H17" s="41">
        <v>1</v>
      </c>
      <c r="I17" s="42">
        <f t="shared" ref="I17" si="122">IF(OR(F17=0,E17=0)," - ",NETWORKDAYS(E17,F17))</f>
        <v>3</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row>
    <row r="18" spans="1:150" s="36" customFormat="1" ht="18.600000000000001" x14ac:dyDescent="0.25">
      <c r="A18" s="34"/>
      <c r="B18" s="81" t="s">
        <v>44</v>
      </c>
      <c r="D18" s="37"/>
      <c r="E18" s="78">
        <v>45887</v>
      </c>
      <c r="F18" s="79">
        <f>IF(ISBLANK(E18)," - ",IF(G18=0,E18,E18+G18-1))</f>
        <v>45889</v>
      </c>
      <c r="G18" s="40">
        <v>3</v>
      </c>
      <c r="H18" s="41">
        <v>1</v>
      </c>
      <c r="I18" s="42">
        <v>5</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row>
    <row r="19" spans="1:150" s="36" customFormat="1" ht="18.600000000000001" x14ac:dyDescent="0.25">
      <c r="A19" s="34"/>
      <c r="B19" s="81" t="s">
        <v>35</v>
      </c>
      <c r="D19" s="37"/>
      <c r="E19" s="78">
        <v>45894</v>
      </c>
      <c r="F19" s="79">
        <f>IF(ISBLANK(E19)," - ",IF(G19=0,E19,E19+G19-1))</f>
        <v>45898</v>
      </c>
      <c r="G19" s="40">
        <v>5</v>
      </c>
      <c r="H19" s="41">
        <v>1</v>
      </c>
      <c r="I19" s="42">
        <f>IF(OR(F19=0,E19=0)," - ",NETWORKDAYS(E19,F19))</f>
        <v>5</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row>
    <row r="20" spans="1:150" s="36" customFormat="1" ht="18.600000000000001" x14ac:dyDescent="0.25">
      <c r="A20" s="34"/>
      <c r="B20" s="81" t="s">
        <v>45</v>
      </c>
      <c r="D20" s="37"/>
      <c r="E20" s="78">
        <v>45902</v>
      </c>
      <c r="F20" s="79">
        <f>IF(ISBLANK(E20)," - ",IF(G20=0,E20,E20+G20-1))</f>
        <v>45903</v>
      </c>
      <c r="G20" s="40">
        <v>2</v>
      </c>
      <c r="H20" s="41">
        <v>1</v>
      </c>
      <c r="I20" s="42">
        <f>IF(OR(F20=0,E20=0)," - ",NETWORKDAYS(E20,F20))</f>
        <v>2</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row>
    <row r="21" spans="1:150" s="36" customFormat="1" ht="18.600000000000001" x14ac:dyDescent="0.25">
      <c r="A21" s="34"/>
      <c r="B21" s="81" t="s">
        <v>36</v>
      </c>
      <c r="D21" s="37"/>
      <c r="E21" s="78">
        <v>45904</v>
      </c>
      <c r="F21" s="79">
        <f t="shared" si="119"/>
        <v>45908</v>
      </c>
      <c r="G21" s="40">
        <v>5</v>
      </c>
      <c r="H21" s="41">
        <v>0.2</v>
      </c>
      <c r="I21" s="42">
        <v>5</v>
      </c>
      <c r="J21" s="43"/>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row>
    <row r="22" spans="1:150" s="36" customFormat="1" ht="18.600000000000001" x14ac:dyDescent="0.25">
      <c r="A22" s="34"/>
      <c r="B22" s="82" t="s">
        <v>38</v>
      </c>
      <c r="D22" s="37"/>
      <c r="E22" s="78">
        <v>45909</v>
      </c>
      <c r="F22" s="79">
        <f>IF(ISBLANK(E22)," - ",IF(G22=0,E22,E22+G22-1))</f>
        <v>45910</v>
      </c>
      <c r="G22" s="40">
        <v>2</v>
      </c>
      <c r="H22" s="41">
        <v>0</v>
      </c>
      <c r="I22" s="42">
        <f>IF(OR(F22=0,E22=0)," - ",NETWORKDAYS(E22,F22))</f>
        <v>2</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row>
    <row r="23" spans="1:150" s="36" customFormat="1" ht="18.600000000000001" x14ac:dyDescent="0.25">
      <c r="A23" s="34"/>
      <c r="B23" s="81" t="s">
        <v>37</v>
      </c>
      <c r="D23" s="37"/>
      <c r="E23" s="78">
        <v>45911</v>
      </c>
      <c r="F23" s="79">
        <f t="shared" si="119"/>
        <v>45913</v>
      </c>
      <c r="G23" s="40">
        <v>3</v>
      </c>
      <c r="H23" s="41">
        <v>0</v>
      </c>
      <c r="I23" s="42">
        <f t="shared" ref="I23" si="123">IF(OR(F23=0,E23=0)," - ",NETWORKDAYS(E23,F23))</f>
        <v>2</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row>
    <row r="24" spans="1:150" s="36" customFormat="1" ht="18.600000000000001" x14ac:dyDescent="0.25">
      <c r="A24" s="34"/>
      <c r="B24" s="81" t="s">
        <v>43</v>
      </c>
      <c r="D24" s="37"/>
      <c r="E24" s="78">
        <v>45915</v>
      </c>
      <c r="F24" s="79">
        <f t="shared" ref="F24" si="124">IF(ISBLANK(E24)," - ",IF(G24=0,E24,E24+G24-1))</f>
        <v>45916</v>
      </c>
      <c r="G24" s="40">
        <v>2</v>
      </c>
      <c r="H24" s="41">
        <v>0</v>
      </c>
      <c r="I24" s="42">
        <v>2</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row>
    <row r="25" spans="1:150" s="36" customFormat="1" ht="18.600000000000001" x14ac:dyDescent="0.25">
      <c r="A25" s="34">
        <v>2.4</v>
      </c>
      <c r="B25" s="35" t="s">
        <v>32</v>
      </c>
      <c r="C25" s="36" t="s">
        <v>33</v>
      </c>
      <c r="D25" s="37"/>
      <c r="E25" s="78"/>
      <c r="F25" s="79"/>
      <c r="G25" s="40"/>
      <c r="H25" s="41"/>
      <c r="I25" s="42"/>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row>
    <row r="26" spans="1:150" s="36" customFormat="1" ht="25.2" x14ac:dyDescent="0.25">
      <c r="A26" s="34"/>
      <c r="B26" s="35" t="s">
        <v>39</v>
      </c>
      <c r="D26" s="37"/>
      <c r="E26" s="78">
        <v>45789</v>
      </c>
      <c r="F26" s="79">
        <f t="shared" si="119"/>
        <v>45791</v>
      </c>
      <c r="G26" s="40">
        <v>3</v>
      </c>
      <c r="H26" s="41">
        <v>1</v>
      </c>
      <c r="I26" s="42">
        <f t="shared" si="121"/>
        <v>3</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row>
    <row r="27" spans="1:150" s="36" customFormat="1" ht="25.2" x14ac:dyDescent="0.25">
      <c r="A27" s="34"/>
      <c r="B27" s="35" t="s">
        <v>51</v>
      </c>
      <c r="D27" s="37"/>
      <c r="E27" s="78">
        <v>45792</v>
      </c>
      <c r="F27" s="79">
        <f t="shared" si="119"/>
        <v>45792</v>
      </c>
      <c r="G27" s="40">
        <v>1</v>
      </c>
      <c r="H27" s="41">
        <v>1</v>
      </c>
      <c r="I27" s="42">
        <f t="shared" si="121"/>
        <v>1</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row>
    <row r="28" spans="1:150" s="36" customFormat="1" ht="18.600000000000001" x14ac:dyDescent="0.25">
      <c r="A28" s="34"/>
      <c r="B28" s="35" t="s">
        <v>63</v>
      </c>
      <c r="D28" s="37"/>
      <c r="E28" s="78">
        <v>45849</v>
      </c>
      <c r="F28" s="79">
        <f>IF(ISBLANK(E28)," - ",IF(G28=0,E28,E28+G28-1))</f>
        <v>45849</v>
      </c>
      <c r="G28" s="40">
        <v>1</v>
      </c>
      <c r="H28" s="41">
        <v>1</v>
      </c>
      <c r="I28" s="42">
        <f t="shared" si="121"/>
        <v>1</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row>
    <row r="29" spans="1:150" s="36" customFormat="1" ht="18.600000000000001" x14ac:dyDescent="0.25">
      <c r="A29" s="34"/>
      <c r="B29" s="35" t="s">
        <v>64</v>
      </c>
      <c r="D29" s="37"/>
      <c r="E29" s="78">
        <v>45856</v>
      </c>
      <c r="F29" s="79">
        <f>IF(ISBLANK(E29)," - ",IF(G29=0,E29,E29+G29-1))</f>
        <v>45856</v>
      </c>
      <c r="G29" s="40">
        <v>1</v>
      </c>
      <c r="H29" s="41">
        <v>1</v>
      </c>
      <c r="I29" s="42">
        <f t="shared" ref="I29:I30" si="125">IF(OR(F29=0,E29=0)," - ",NETWORKDAYS(E29,F29))</f>
        <v>1</v>
      </c>
      <c r="J29" s="4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row>
    <row r="30" spans="1:150" s="36" customFormat="1" ht="18.600000000000001" x14ac:dyDescent="0.25">
      <c r="A30" s="34"/>
      <c r="B30" s="35" t="s">
        <v>53</v>
      </c>
      <c r="D30" s="37"/>
      <c r="E30" s="78">
        <v>45859</v>
      </c>
      <c r="F30" s="79">
        <f>IF(ISBLANK(E30)," - ",IF(G30=0,E30,E30+G30-1))</f>
        <v>45859</v>
      </c>
      <c r="G30" s="40">
        <v>1</v>
      </c>
      <c r="H30" s="41">
        <v>1</v>
      </c>
      <c r="I30" s="42">
        <f t="shared" si="125"/>
        <v>1</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row>
    <row r="31" spans="1:150" s="36" customFormat="1" ht="18.600000000000001" x14ac:dyDescent="0.25">
      <c r="A31" s="34"/>
      <c r="B31" s="36" t="s">
        <v>52</v>
      </c>
      <c r="D31" s="37"/>
      <c r="E31" s="78">
        <v>45860</v>
      </c>
      <c r="F31" s="79">
        <f>IF(ISBLANK(E31)," - ",IF(G31=0,E31,E31+G31-1))</f>
        <v>45860</v>
      </c>
      <c r="G31" s="40">
        <v>1</v>
      </c>
      <c r="H31" s="41">
        <v>1</v>
      </c>
      <c r="I31" s="42">
        <f>IF(OR(F31=0,E31=0)," - ",NETWORKDAYS(E31,F31))</f>
        <v>1</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row>
    <row r="32" spans="1:150" s="36" customFormat="1" ht="18.600000000000001" x14ac:dyDescent="0.25">
      <c r="A32" s="34"/>
      <c r="B32" s="35" t="s">
        <v>65</v>
      </c>
      <c r="D32" s="37"/>
      <c r="E32" s="78">
        <v>45863</v>
      </c>
      <c r="F32" s="79">
        <f t="shared" si="119"/>
        <v>45864</v>
      </c>
      <c r="G32" s="40">
        <v>2</v>
      </c>
      <c r="H32" s="41">
        <v>1</v>
      </c>
      <c r="I32" s="42">
        <v>2</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row>
    <row r="33" spans="1:150" s="36" customFormat="1" ht="18.600000000000001" x14ac:dyDescent="0.25">
      <c r="A33" s="34"/>
      <c r="B33" s="35" t="s">
        <v>56</v>
      </c>
      <c r="D33" s="37"/>
      <c r="E33" s="78">
        <v>45870</v>
      </c>
      <c r="F33" s="79">
        <f>IF(ISBLANK(E33)," - ",IF(G33=0,E33,E33+G33-1))</f>
        <v>45870</v>
      </c>
      <c r="G33" s="40">
        <v>1</v>
      </c>
      <c r="H33" s="41">
        <v>1</v>
      </c>
      <c r="I33" s="42">
        <v>1</v>
      </c>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row>
    <row r="34" spans="1:150" s="36" customFormat="1" ht="18.600000000000001" x14ac:dyDescent="0.25">
      <c r="A34" s="34"/>
      <c r="B34" s="35" t="s">
        <v>68</v>
      </c>
      <c r="D34" s="83"/>
      <c r="E34" s="78">
        <v>45876</v>
      </c>
      <c r="F34" s="79">
        <f>IF(ISBLANK(E34)," - ",IF(G34=0,E34,E34+G34-1))</f>
        <v>45876</v>
      </c>
      <c r="G34" s="84">
        <v>1</v>
      </c>
      <c r="H34" s="41">
        <v>1</v>
      </c>
      <c r="I34" s="85">
        <f>IF(OR(F34=0,E34=0)," - ",NETWORKDAYS(E34,F34))</f>
        <v>1</v>
      </c>
      <c r="J34" s="86"/>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row>
    <row r="35" spans="1:150" s="36" customFormat="1" ht="18.600000000000001" x14ac:dyDescent="0.25">
      <c r="A35" s="34"/>
      <c r="B35" s="81" t="s">
        <v>66</v>
      </c>
      <c r="D35" s="83"/>
      <c r="E35" s="78">
        <v>45880</v>
      </c>
      <c r="F35" s="79">
        <f t="shared" ref="F35:F43" si="126">IF(ISBLANK(E35)," - ",IF(G35=0,E35,E35+G35-1))</f>
        <v>45881</v>
      </c>
      <c r="G35" s="84">
        <v>2</v>
      </c>
      <c r="H35" s="41">
        <v>0.35</v>
      </c>
      <c r="I35" s="85">
        <f>IF(OR(F35=0,E35=0)," - ",NETWORKDAYS(E35,F35))</f>
        <v>2</v>
      </c>
      <c r="J35" s="86"/>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row>
    <row r="36" spans="1:150" s="36" customFormat="1" ht="18.600000000000001" x14ac:dyDescent="0.25">
      <c r="A36" s="34"/>
      <c r="B36" s="35" t="s">
        <v>67</v>
      </c>
      <c r="D36" s="37"/>
      <c r="E36" s="78">
        <v>45883</v>
      </c>
      <c r="F36" s="79">
        <f t="shared" si="126"/>
        <v>45898</v>
      </c>
      <c r="G36" s="40">
        <v>16</v>
      </c>
      <c r="H36" s="41">
        <v>0.25</v>
      </c>
      <c r="I36" s="85">
        <f>IF(OR(F36=0,E36=0)," - ",NETWORKDAYS(E36,F36))</f>
        <v>12</v>
      </c>
      <c r="J36" s="43"/>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row>
    <row r="37" spans="1:150" s="36" customFormat="1" ht="18.600000000000001" x14ac:dyDescent="0.25">
      <c r="A37" s="34"/>
      <c r="B37" s="36" t="s">
        <v>69</v>
      </c>
      <c r="D37" s="83"/>
      <c r="E37" s="78">
        <v>45929</v>
      </c>
      <c r="F37" s="79">
        <f t="shared" si="126"/>
        <v>45936</v>
      </c>
      <c r="G37" s="84">
        <v>8</v>
      </c>
      <c r="H37" s="41">
        <v>0.33</v>
      </c>
      <c r="I37" s="85">
        <f t="shared" si="121"/>
        <v>6</v>
      </c>
      <c r="J37" s="86"/>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row>
    <row r="38" spans="1:150" s="36" customFormat="1" ht="18" customHeight="1" x14ac:dyDescent="0.25">
      <c r="A38" s="34"/>
      <c r="B38" s="36" t="s">
        <v>55</v>
      </c>
      <c r="D38" s="83"/>
      <c r="E38" s="78">
        <v>45907</v>
      </c>
      <c r="F38" s="79">
        <f t="shared" si="126"/>
        <v>45907</v>
      </c>
      <c r="G38" s="84">
        <v>1</v>
      </c>
      <c r="H38" s="41">
        <v>1</v>
      </c>
      <c r="I38" s="85">
        <f>IF(OR(F38=0,E38=0)," - ",NETWORKDAYS(E38,F38))</f>
        <v>0</v>
      </c>
      <c r="J38" s="86"/>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row>
    <row r="39" spans="1:150" s="36" customFormat="1" ht="18.600000000000001" x14ac:dyDescent="0.25">
      <c r="A39" s="34"/>
      <c r="B39" s="36" t="s">
        <v>54</v>
      </c>
      <c r="D39" s="83"/>
      <c r="E39" s="78">
        <v>45908</v>
      </c>
      <c r="F39" s="79">
        <f t="shared" si="126"/>
        <v>45908</v>
      </c>
      <c r="G39" s="84">
        <v>1</v>
      </c>
      <c r="H39" s="41">
        <v>0</v>
      </c>
      <c r="I39" s="85">
        <f>IF(OR(F39=0,E39=0)," - ",NETWORKDAYS(E39,F39))</f>
        <v>1</v>
      </c>
      <c r="J39" s="86"/>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row>
    <row r="40" spans="1:150" s="36" customFormat="1" ht="18.600000000000001" x14ac:dyDescent="0.25">
      <c r="A40" s="34"/>
      <c r="B40" s="35" t="s">
        <v>40</v>
      </c>
      <c r="D40" s="83"/>
      <c r="E40" s="78">
        <v>45910</v>
      </c>
      <c r="F40" s="79">
        <f t="shared" si="126"/>
        <v>45913</v>
      </c>
      <c r="G40" s="84">
        <v>4</v>
      </c>
      <c r="H40" s="41">
        <v>0</v>
      </c>
      <c r="I40" s="85">
        <f t="shared" si="121"/>
        <v>3</v>
      </c>
      <c r="J40" s="86"/>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row>
    <row r="41" spans="1:150" s="36" customFormat="1" ht="18.600000000000001" x14ac:dyDescent="0.25">
      <c r="A41" s="34"/>
      <c r="B41" s="36" t="s">
        <v>57</v>
      </c>
      <c r="D41" s="83"/>
      <c r="E41" s="78">
        <v>45915</v>
      </c>
      <c r="F41" s="79">
        <f t="shared" si="126"/>
        <v>45915</v>
      </c>
      <c r="G41" s="84">
        <v>1</v>
      </c>
      <c r="H41" s="41">
        <v>0</v>
      </c>
      <c r="I41" s="85">
        <f t="shared" si="121"/>
        <v>1</v>
      </c>
      <c r="J41" s="86"/>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row>
    <row r="42" spans="1:150" s="36" customFormat="1" ht="22.8" customHeight="1" x14ac:dyDescent="0.25">
      <c r="A42" s="34"/>
      <c r="B42" s="35" t="s">
        <v>50</v>
      </c>
      <c r="D42" s="83"/>
      <c r="E42" s="78">
        <v>45916</v>
      </c>
      <c r="F42" s="79">
        <f t="shared" si="126"/>
        <v>45917</v>
      </c>
      <c r="G42" s="84">
        <v>2</v>
      </c>
      <c r="H42" s="41">
        <v>0</v>
      </c>
      <c r="I42" s="85">
        <f t="shared" si="121"/>
        <v>2</v>
      </c>
      <c r="J42" s="86"/>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row>
    <row r="43" spans="1:150" s="36" customFormat="1" ht="18.600000000000001" x14ac:dyDescent="0.25">
      <c r="A43" s="34"/>
      <c r="B43" s="35" t="s">
        <v>41</v>
      </c>
      <c r="D43" s="83"/>
      <c r="E43" s="78">
        <v>45918</v>
      </c>
      <c r="F43" s="79">
        <f t="shared" si="126"/>
        <v>45919</v>
      </c>
      <c r="G43" s="84">
        <v>2</v>
      </c>
      <c r="H43" s="41">
        <v>0</v>
      </c>
      <c r="I43" s="85">
        <f>IF(OR(F43=0,E43=0)," - ",NETWORKDAYS(E43,F43))</f>
        <v>2</v>
      </c>
      <c r="J43" s="86"/>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row>
    <row r="45" spans="1:150" s="33" customFormat="1" ht="18.600000000000001" x14ac:dyDescent="0.25">
      <c r="A45" s="45">
        <v>3</v>
      </c>
      <c r="B45" s="46" t="s">
        <v>22</v>
      </c>
      <c r="D45" s="47"/>
      <c r="E45" s="80"/>
      <c r="F45" s="80"/>
      <c r="G45" s="48"/>
      <c r="H45" s="49"/>
      <c r="I45" s="50"/>
      <c r="J45" s="51"/>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row>
    <row r="46" spans="1:150" s="36" customFormat="1" ht="18.600000000000001" x14ac:dyDescent="0.25">
      <c r="A46" s="34" t="str">
        <f t="shared" ref="A46:A52" si="12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46" s="35" t="s">
        <v>58</v>
      </c>
      <c r="C46" s="36" t="s">
        <v>20</v>
      </c>
      <c r="D46" s="37"/>
      <c r="E46" s="78"/>
      <c r="F46" s="79" t="str">
        <f t="shared" si="119"/>
        <v xml:space="preserve"> - </v>
      </c>
      <c r="G46" s="40"/>
      <c r="H46" s="41"/>
      <c r="I46" s="42" t="str">
        <f t="shared" si="117"/>
        <v xml:space="preserve"> - </v>
      </c>
      <c r="J46" s="43"/>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row>
    <row r="47" spans="1:150" s="36" customFormat="1" ht="18.600000000000001" x14ac:dyDescent="0.25">
      <c r="A47" s="34" t="str">
        <f t="shared" si="127"/>
        <v>3.2</v>
      </c>
      <c r="B47" s="35" t="s">
        <v>27</v>
      </c>
      <c r="C47" s="36" t="s">
        <v>20</v>
      </c>
      <c r="D47" s="37"/>
      <c r="E47" s="78"/>
      <c r="F47" s="79" t="str">
        <f t="shared" si="119"/>
        <v xml:space="preserve"> - </v>
      </c>
      <c r="G47" s="40"/>
      <c r="H47" s="41"/>
      <c r="I47" s="42" t="str">
        <f t="shared" si="117"/>
        <v xml:space="preserve"> - </v>
      </c>
      <c r="J47" s="43"/>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row>
    <row r="48" spans="1:150" s="36" customFormat="1" ht="18.600000000000001" x14ac:dyDescent="0.25">
      <c r="A48" s="34" t="str">
        <f t="shared" si="127"/>
        <v>3.3</v>
      </c>
      <c r="B48" s="35" t="s">
        <v>59</v>
      </c>
      <c r="C48" s="36" t="s">
        <v>20</v>
      </c>
      <c r="D48" s="37"/>
      <c r="E48" s="78"/>
      <c r="F48" s="79" t="str">
        <f t="shared" si="119"/>
        <v xml:space="preserve"> - </v>
      </c>
      <c r="G48" s="40"/>
      <c r="H48" s="41"/>
      <c r="I48" s="42" t="str">
        <f t="shared" si="117"/>
        <v xml:space="preserve"> - </v>
      </c>
      <c r="J48" s="43"/>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row>
    <row r="49" spans="1:150" s="36" customFormat="1" ht="18.600000000000001" x14ac:dyDescent="0.25">
      <c r="A49" s="34" t="str">
        <f t="shared" si="127"/>
        <v>3.4</v>
      </c>
      <c r="B49" s="35" t="s">
        <v>60</v>
      </c>
      <c r="C49" s="36" t="s">
        <v>20</v>
      </c>
      <c r="D49" s="37"/>
      <c r="E49" s="78"/>
      <c r="F49" s="79" t="str">
        <f t="shared" si="119"/>
        <v xml:space="preserve"> - </v>
      </c>
      <c r="G49" s="40"/>
      <c r="H49" s="41"/>
      <c r="I49" s="42" t="str">
        <f t="shared" si="117"/>
        <v xml:space="preserve"> - </v>
      </c>
      <c r="J49" s="43"/>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row>
    <row r="50" spans="1:150" s="36" customFormat="1" ht="18.600000000000001" x14ac:dyDescent="0.25">
      <c r="A50" s="34" t="str">
        <f t="shared" si="127"/>
        <v>3.5</v>
      </c>
      <c r="B50" s="35"/>
      <c r="D50" s="37"/>
      <c r="E50" s="78"/>
      <c r="F50" s="79" t="str">
        <f t="shared" si="119"/>
        <v xml:space="preserve"> - </v>
      </c>
      <c r="G50" s="40"/>
      <c r="H50" s="41"/>
      <c r="I50" s="42" t="str">
        <f t="shared" si="117"/>
        <v xml:space="preserve"> - </v>
      </c>
      <c r="J50" s="43"/>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row>
    <row r="51" spans="1:150" s="36" customFormat="1" ht="18.600000000000001" x14ac:dyDescent="0.25">
      <c r="A51" s="34" t="str">
        <f t="shared" si="127"/>
        <v>3.6</v>
      </c>
      <c r="B51" s="35"/>
      <c r="D51" s="37"/>
      <c r="E51" s="78"/>
      <c r="F51" s="79" t="str">
        <f t="shared" si="119"/>
        <v xml:space="preserve"> - </v>
      </c>
      <c r="G51" s="40"/>
      <c r="H51" s="41"/>
      <c r="I51" s="42" t="str">
        <f t="shared" si="117"/>
        <v xml:space="preserve"> - </v>
      </c>
      <c r="J51" s="43"/>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row>
    <row r="52" spans="1:150" s="36" customFormat="1" ht="18.600000000000001" x14ac:dyDescent="0.25">
      <c r="A52" s="34" t="str">
        <f t="shared" si="127"/>
        <v>3.7</v>
      </c>
      <c r="B52" s="35"/>
      <c r="D52" s="37"/>
      <c r="E52" s="78"/>
      <c r="F52" s="79" t="str">
        <f t="shared" si="119"/>
        <v xml:space="preserve"> - </v>
      </c>
      <c r="G52" s="40"/>
      <c r="H52" s="41"/>
      <c r="I52" s="42" t="str">
        <f t="shared" si="117"/>
        <v xml:space="preserve"> - </v>
      </c>
      <c r="J52" s="43"/>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row>
    <row r="53" spans="1:150" s="33" customFormat="1" ht="18.600000000000001" x14ac:dyDescent="0.25">
      <c r="A53" s="45" t="str">
        <f>IF(ISERROR(VALUE(SUBSTITUTE(prevWBS,".",""))),"1",IF(ISERROR(FIND("`",SUBSTITUTE(prevWBS,".","`",1))),TEXT(VALUE(prevWBS)+1,"#"),TEXT(VALUE(LEFT(prevWBS,FIND("`",SUBSTITUTE(prevWBS,".","`",1))-1))+1,"#")))</f>
        <v>4</v>
      </c>
      <c r="B53" s="46" t="s">
        <v>23</v>
      </c>
      <c r="D53" s="47"/>
      <c r="E53" s="80"/>
      <c r="F53" s="80" t="str">
        <f t="shared" si="119"/>
        <v xml:space="preserve"> - </v>
      </c>
      <c r="G53" s="48"/>
      <c r="H53" s="49"/>
      <c r="I53" s="50" t="str">
        <f t="shared" si="117"/>
        <v xml:space="preserve"> - </v>
      </c>
      <c r="J53" s="51"/>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c r="EJ53" s="52"/>
      <c r="EK53" s="52"/>
      <c r="EL53" s="52"/>
      <c r="EM53" s="52"/>
      <c r="EN53" s="52"/>
      <c r="EO53" s="52"/>
      <c r="EP53" s="52"/>
      <c r="EQ53" s="52"/>
      <c r="ER53" s="52"/>
      <c r="ES53" s="52"/>
      <c r="ET53" s="52"/>
    </row>
    <row r="54" spans="1:150" s="36" customFormat="1" ht="18.600000000000001" x14ac:dyDescent="0.25">
      <c r="A54" s="34" t="str">
        <f t="shared" ref="A54:A62" si="12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54" s="35" t="s">
        <v>24</v>
      </c>
      <c r="C54" s="36" t="s">
        <v>28</v>
      </c>
      <c r="D54" s="37"/>
      <c r="E54" s="78">
        <v>45922</v>
      </c>
      <c r="F54" s="79">
        <f t="shared" si="119"/>
        <v>45922</v>
      </c>
      <c r="G54" s="40">
        <v>1</v>
      </c>
      <c r="H54" s="41">
        <v>0</v>
      </c>
      <c r="I54" s="42">
        <f t="shared" si="117"/>
        <v>1</v>
      </c>
      <c r="J54" s="43"/>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row>
    <row r="55" spans="1:150" s="36" customFormat="1" ht="18.600000000000001" x14ac:dyDescent="0.25">
      <c r="A55" s="34" t="str">
        <f t="shared" si="128"/>
        <v>4.2</v>
      </c>
      <c r="B55" s="35" t="s">
        <v>25</v>
      </c>
      <c r="C55" s="36" t="s">
        <v>28</v>
      </c>
      <c r="D55" s="37"/>
      <c r="E55" s="78"/>
      <c r="F55" s="79" t="str">
        <f t="shared" ref="F55:F59" si="129">IF(ISBLANK(E55)," - ",IF(G55=0,E55,E55+G55-1))</f>
        <v xml:space="preserve"> - </v>
      </c>
      <c r="G55" s="40"/>
      <c r="H55" s="41">
        <v>0</v>
      </c>
      <c r="I55" s="42" t="str">
        <f t="shared" ref="I55:I60" si="130">IF(OR(F55=0,E55=0)," - ",NETWORKDAYS(E55,F55))</f>
        <v xml:space="preserve"> - </v>
      </c>
      <c r="J55" s="43"/>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row>
    <row r="56" spans="1:150" s="36" customFormat="1" ht="18.600000000000001" x14ac:dyDescent="0.25">
      <c r="A56" s="34" t="str">
        <f t="shared" si="128"/>
        <v>4.3</v>
      </c>
      <c r="B56" s="35" t="s">
        <v>47</v>
      </c>
      <c r="C56" s="36" t="s">
        <v>20</v>
      </c>
      <c r="D56" s="37"/>
      <c r="E56" s="78">
        <v>45923</v>
      </c>
      <c r="F56" s="79">
        <f t="shared" si="129"/>
        <v>45923</v>
      </c>
      <c r="G56" s="40">
        <v>1</v>
      </c>
      <c r="H56" s="41">
        <v>0</v>
      </c>
      <c r="I56" s="42">
        <f t="shared" si="130"/>
        <v>1</v>
      </c>
      <c r="J56" s="43"/>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row>
    <row r="57" spans="1:150" s="36" customFormat="1" ht="18.600000000000001" x14ac:dyDescent="0.25">
      <c r="A57" s="34" t="str">
        <f t="shared" si="128"/>
        <v>4.4</v>
      </c>
      <c r="B57" s="35" t="s">
        <v>48</v>
      </c>
      <c r="C57" s="36" t="s">
        <v>20</v>
      </c>
      <c r="D57" s="37"/>
      <c r="E57" s="78">
        <v>45924</v>
      </c>
      <c r="F57" s="79">
        <f t="shared" si="129"/>
        <v>45926</v>
      </c>
      <c r="G57" s="40">
        <v>3</v>
      </c>
      <c r="H57" s="41">
        <v>0</v>
      </c>
      <c r="I57" s="42">
        <f t="shared" si="130"/>
        <v>3</v>
      </c>
      <c r="J57" s="43"/>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row>
    <row r="58" spans="1:150" s="36" customFormat="1" ht="18.600000000000001" x14ac:dyDescent="0.25">
      <c r="A58" s="34" t="str">
        <f t="shared" si="128"/>
        <v>4.5</v>
      </c>
      <c r="B58" s="35" t="s">
        <v>49</v>
      </c>
      <c r="C58" s="36" t="s">
        <v>20</v>
      </c>
      <c r="D58" s="37"/>
      <c r="E58" s="78">
        <v>45924</v>
      </c>
      <c r="F58" s="79">
        <f t="shared" ref="F58" si="131">IF(ISBLANK(E58)," - ",IF(G58=0,E58,E58+G58-1))</f>
        <v>45926</v>
      </c>
      <c r="G58" s="40">
        <v>3</v>
      </c>
      <c r="H58" s="41">
        <v>0</v>
      </c>
      <c r="I58" s="42">
        <f t="shared" si="130"/>
        <v>3</v>
      </c>
      <c r="J58" s="43"/>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row>
    <row r="59" spans="1:150" s="36" customFormat="1" ht="18.600000000000001" x14ac:dyDescent="0.25">
      <c r="A59" s="34" t="str">
        <f t="shared" si="128"/>
        <v>4.6</v>
      </c>
      <c r="B59" s="35" t="s">
        <v>46</v>
      </c>
      <c r="C59" s="36" t="s">
        <v>20</v>
      </c>
      <c r="D59" s="37"/>
      <c r="E59" s="78">
        <v>45929</v>
      </c>
      <c r="F59" s="79">
        <f t="shared" si="129"/>
        <v>45930</v>
      </c>
      <c r="G59" s="40">
        <v>2</v>
      </c>
      <c r="H59" s="41">
        <v>0</v>
      </c>
      <c r="I59" s="42">
        <f t="shared" si="130"/>
        <v>2</v>
      </c>
      <c r="J59" s="43"/>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row>
    <row r="60" spans="1:150" s="36" customFormat="1" ht="18.600000000000001" x14ac:dyDescent="0.25">
      <c r="A60" s="34" t="str">
        <f t="shared" si="128"/>
        <v>4.7</v>
      </c>
      <c r="B60" s="35" t="s">
        <v>26</v>
      </c>
      <c r="C60" s="36" t="s">
        <v>20</v>
      </c>
      <c r="D60" s="37"/>
      <c r="E60" s="78">
        <v>45929</v>
      </c>
      <c r="F60" s="79">
        <f t="shared" ref="F60" si="132">IF(ISBLANK(E60)," - ",IF(G60=0,E60,E60+G60-1))</f>
        <v>45930</v>
      </c>
      <c r="G60" s="40">
        <v>2</v>
      </c>
      <c r="H60" s="41">
        <v>0</v>
      </c>
      <c r="I60" s="42">
        <f t="shared" si="130"/>
        <v>2</v>
      </c>
      <c r="J60" s="43"/>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row>
    <row r="61" spans="1:150" s="36" customFormat="1" ht="18.600000000000001" x14ac:dyDescent="0.25">
      <c r="A61" s="34" t="str">
        <f t="shared" si="128"/>
        <v>4.8</v>
      </c>
      <c r="B61" s="35"/>
      <c r="D61" s="37"/>
      <c r="E61" s="78"/>
      <c r="F61" s="79" t="str">
        <f t="shared" ref="F61" si="133">IF(ISBLANK(E61)," - ",IF(G61=0,E61,E61+G61-1))</f>
        <v xml:space="preserve"> - </v>
      </c>
      <c r="G61" s="40"/>
      <c r="H61" s="41"/>
      <c r="I61" s="42" t="str">
        <f t="shared" ref="I61:I62" si="134">IF(OR(F61=0,E61=0)," - ",NETWORKDAYS(E61,F61))</f>
        <v xml:space="preserve"> - </v>
      </c>
      <c r="J61" s="43"/>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row>
    <row r="62" spans="1:150" s="59" customFormat="1" ht="18.600000000000001" x14ac:dyDescent="0.25">
      <c r="A62" s="34" t="str">
        <f t="shared" si="128"/>
        <v>4.9</v>
      </c>
      <c r="B62" s="53"/>
      <c r="C62" s="53"/>
      <c r="D62" s="54"/>
      <c r="E62" s="55"/>
      <c r="F62" s="55"/>
      <c r="G62" s="56"/>
      <c r="H62" s="57"/>
      <c r="I62" s="42" t="str">
        <f t="shared" si="134"/>
        <v xml:space="preserve"> - </v>
      </c>
      <c r="J62" s="58"/>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row>
    <row r="63" spans="1:150" s="66" customFormat="1" ht="18.600000000000001" x14ac:dyDescent="0.25">
      <c r="A63" s="60" t="s">
        <v>1</v>
      </c>
      <c r="B63" s="61"/>
      <c r="C63" s="62"/>
      <c r="D63" s="62"/>
      <c r="E63" s="63"/>
      <c r="F63" s="63"/>
      <c r="G63" s="64"/>
      <c r="H63" s="64"/>
      <c r="I63" s="64"/>
      <c r="J63" s="65"/>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row>
    <row r="64" spans="1:150" s="59" customFormat="1" ht="18.600000000000001" x14ac:dyDescent="0.25">
      <c r="A64" s="67" t="s">
        <v>2</v>
      </c>
      <c r="B64" s="68"/>
      <c r="C64" s="68"/>
      <c r="D64" s="68"/>
      <c r="E64" s="69"/>
      <c r="F64" s="69"/>
      <c r="G64" s="68"/>
      <c r="H64" s="68"/>
      <c r="I64" s="68"/>
      <c r="J64" s="65"/>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row>
    <row r="65" spans="1:150" s="59" customFormat="1" ht="18.600000000000001" x14ac:dyDescent="0.25">
      <c r="A65" s="70" t="str">
        <f>IF(ISERROR(VALUE(SUBSTITUTE(prevWBS,".",""))),"1",IF(ISERROR(FIND("`",SUBSTITUTE(prevWBS,".","`",1))),TEXT(VALUE(prevWBS)+1,"#"),TEXT(VALUE(LEFT(prevWBS,FIND("`",SUBSTITUTE(prevWBS,".","`",1))-1))+1,"#")))</f>
        <v>1</v>
      </c>
      <c r="B65" s="71" t="s">
        <v>16</v>
      </c>
      <c r="C65" s="72"/>
      <c r="D65" s="73"/>
      <c r="E65" s="38"/>
      <c r="F65" s="39" t="str">
        <f t="shared" ref="F65:F68" si="135">IF(ISBLANK(E65)," - ",IF(G65=0,E65,E65+G65-1))</f>
        <v xml:space="preserve"> - </v>
      </c>
      <c r="G65" s="40"/>
      <c r="H65" s="41"/>
      <c r="I65" s="42" t="str">
        <f>IF(OR(F65=0,E65=0)," - ",NETWORKDAYS(E65,F65))</f>
        <v xml:space="preserve"> - </v>
      </c>
      <c r="J65" s="43"/>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row>
    <row r="66" spans="1:150" s="59" customFormat="1" ht="18.600000000000001" x14ac:dyDescent="0.25">
      <c r="A66"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66" s="74" t="s">
        <v>3</v>
      </c>
      <c r="C66" s="74"/>
      <c r="D66" s="73"/>
      <c r="E66" s="38"/>
      <c r="F66" s="39" t="str">
        <f t="shared" si="135"/>
        <v xml:space="preserve"> - </v>
      </c>
      <c r="G66" s="40"/>
      <c r="H66" s="41"/>
      <c r="I66" s="42" t="str">
        <f t="shared" ref="I66:I68" si="136">IF(OR(F66=0,E66=0)," - ",NETWORKDAYS(E66,F66))</f>
        <v xml:space="preserve"> - </v>
      </c>
      <c r="J66" s="43"/>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row>
    <row r="67" spans="1:150" s="59" customFormat="1" ht="18.600000000000001" x14ac:dyDescent="0.25">
      <c r="A67"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67" s="75" t="s">
        <v>4</v>
      </c>
      <c r="C67" s="74"/>
      <c r="D67" s="73"/>
      <c r="E67" s="38"/>
      <c r="F67" s="39" t="str">
        <f t="shared" si="135"/>
        <v xml:space="preserve"> - </v>
      </c>
      <c r="G67" s="40"/>
      <c r="H67" s="41"/>
      <c r="I67" s="42" t="str">
        <f t="shared" si="136"/>
        <v xml:space="preserve"> - </v>
      </c>
      <c r="J67" s="43"/>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row>
    <row r="68" spans="1:150" s="59" customFormat="1" ht="18.600000000000001" x14ac:dyDescent="0.25">
      <c r="A68"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68" s="75" t="s">
        <v>5</v>
      </c>
      <c r="C68" s="74"/>
      <c r="D68" s="73"/>
      <c r="E68" s="38"/>
      <c r="F68" s="39" t="str">
        <f t="shared" si="135"/>
        <v xml:space="preserve"> - </v>
      </c>
      <c r="G68" s="40"/>
      <c r="H68" s="41"/>
      <c r="I68" s="42" t="str">
        <f t="shared" si="136"/>
        <v xml:space="preserve"> - </v>
      </c>
      <c r="J68" s="43"/>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row>
    <row r="69" spans="1:150" s="77" customFormat="1" x14ac:dyDescent="0.3">
      <c r="A69" s="76" t="str">
        <f>HYPERLINK("https://vertex42.link/HowToCreateAGanttChart","► Watch How to Create a Gantt Chart in Excel")</f>
        <v>► Watch How to Create a Gantt Chart in Excel</v>
      </c>
    </row>
  </sheetData>
  <sheetProtection formatCells="0" formatColumns="0" formatRows="0" insertRows="0" deleteRows="0"/>
  <mergeCells count="43">
    <mergeCell ref="CJ4:CP4"/>
    <mergeCell ref="CQ4:CW4"/>
    <mergeCell ref="CX4:DD4"/>
    <mergeCell ref="CC5:CI5"/>
    <mergeCell ref="CJ5:CP5"/>
    <mergeCell ref="CQ5:CW5"/>
    <mergeCell ref="AT4:AZ4"/>
    <mergeCell ref="BA4:BG4"/>
    <mergeCell ref="AM5:AS5"/>
    <mergeCell ref="AT5:AZ5"/>
    <mergeCell ref="BA5:BG5"/>
    <mergeCell ref="EN4:ET4"/>
    <mergeCell ref="EN5:ET5"/>
    <mergeCell ref="BH5:BN5"/>
    <mergeCell ref="DS4:DY4"/>
    <mergeCell ref="DS5:DY5"/>
    <mergeCell ref="BH4:BN4"/>
    <mergeCell ref="DZ4:EF4"/>
    <mergeCell ref="DZ5:EF5"/>
    <mergeCell ref="EG4:EM4"/>
    <mergeCell ref="EG5:EM5"/>
    <mergeCell ref="BO4:BU4"/>
    <mergeCell ref="BV4:CB4"/>
    <mergeCell ref="BV5:CB5"/>
    <mergeCell ref="DE5:DK5"/>
    <mergeCell ref="DL5:DR5"/>
    <mergeCell ref="CC4:CI4"/>
    <mergeCell ref="DE4:DK4"/>
    <mergeCell ref="DL4:DR4"/>
    <mergeCell ref="K1:AE1"/>
    <mergeCell ref="C5:E5"/>
    <mergeCell ref="R4:X4"/>
    <mergeCell ref="K4:Q4"/>
    <mergeCell ref="C4:E4"/>
    <mergeCell ref="R5:X5"/>
    <mergeCell ref="K5:Q5"/>
    <mergeCell ref="Y4:AE4"/>
    <mergeCell ref="Y5:AE5"/>
    <mergeCell ref="CX5:DD5"/>
    <mergeCell ref="BO5:BU5"/>
    <mergeCell ref="AF4:AL4"/>
    <mergeCell ref="AF5:AL5"/>
    <mergeCell ref="AM4:AS4"/>
  </mergeCells>
  <phoneticPr fontId="3" type="noConversion"/>
  <conditionalFormatting sqref="H8:H43">
    <cfRule type="dataBar" priority="1">
      <dataBar>
        <cfvo type="num" val="0"/>
        <cfvo type="num" val="1"/>
        <color theme="0" tint="-0.34998626667073579"/>
      </dataBar>
      <extLst>
        <ext xmlns:x14="http://schemas.microsoft.com/office/spreadsheetml/2009/9/main" uri="{B025F937-C7B1-47D3-B67F-A62EFF666E3E}">
          <x14:id>{8FC083F4-F74E-4051-8806-CF665B1F7CC7}</x14:id>
        </ext>
      </extLst>
    </cfRule>
  </conditionalFormatting>
  <conditionalFormatting sqref="H51">
    <cfRule type="dataBar" priority="10">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H52">
    <cfRule type="dataBar" priority="14">
      <dataBar>
        <cfvo type="num" val="0"/>
        <cfvo type="num" val="1"/>
        <color theme="0" tint="-0.34998626667073579"/>
      </dataBar>
      <extLst>
        <ext xmlns:x14="http://schemas.microsoft.com/office/spreadsheetml/2009/9/main" uri="{B025F937-C7B1-47D3-B67F-A62EFF666E3E}">
          <x14:id>{01999F66-3BCE-4BE5-A68A-B97FCE9B16FD}</x14:id>
        </ext>
      </extLst>
    </cfRule>
  </conditionalFormatting>
  <conditionalFormatting sqref="H61">
    <cfRule type="dataBar" priority="26">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H62:H68 H45:H50 H53:H60">
    <cfRule type="dataBar" priority="119">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ET7">
    <cfRule type="expression" dxfId="3" priority="31">
      <formula>K$6=TODAY()</formula>
    </cfRule>
  </conditionalFormatting>
  <conditionalFormatting sqref="K6:ET43 K45:ET68">
    <cfRule type="expression" dxfId="2" priority="3">
      <formula>K$6=TODAY()</formula>
    </cfRule>
  </conditionalFormatting>
  <conditionalFormatting sqref="K8:ET43 K45:ET68">
    <cfRule type="expression" dxfId="1" priority="28">
      <formula>AND($E8&lt;=K$6,ROUNDDOWN(($F8-$E8+1)*$H8,0)+$E8-1&gt;=K$6)</formula>
    </cfRule>
  </conditionalFormatting>
  <conditionalFormatting sqref="K8:ET43 K45:ET124">
    <cfRule type="expression" dxfId="0" priority="29">
      <formula>AND(NOT(ISBLANK($E8)),$E8&lt;=K$6,$F8&gt;=K$6)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3" fitToHeight="0" orientation="landscape" r:id="rId2"/>
  <headerFooter alignWithMargins="0"/>
  <ignoredErrors>
    <ignoredError sqref="B62 A64:B64 B63 E13 E45 E53 E62:H64 G13:H13 G53:H53 G65 G66:G67 G68" unlockedFormula="1"/>
    <ignoredError sqref="A53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99060</xdr:colOff>
                    <xdr:row>1</xdr:row>
                    <xdr:rowOff>121920</xdr:rowOff>
                  </from>
                  <to>
                    <xdr:col>27</xdr:col>
                    <xdr:colOff>106680</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8FC083F4-F74E-4051-8806-CF665B1F7CC7}">
            <x14:dataBar minLength="0" maxLength="100" gradient="0">
              <x14:cfvo type="num">
                <xm:f>0</xm:f>
              </x14:cfvo>
              <x14:cfvo type="num">
                <xm:f>1</xm:f>
              </x14:cfvo>
              <x14:negativeFillColor rgb="FFFF0000"/>
              <x14:axisColor rgb="FF000000"/>
            </x14:dataBar>
          </x14:cfRule>
          <xm:sqref>H8:H43</xm:sqref>
        </x14:conditionalFormatting>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H51</xm:sqref>
        </x14:conditionalFormatting>
        <x14:conditionalFormatting xmlns:xm="http://schemas.microsoft.com/office/excel/2006/main">
          <x14:cfRule type="dataBar" id="{01999F66-3BCE-4BE5-A68A-B97FCE9B16FD}">
            <x14:dataBar minLength="0" maxLength="100" gradient="0">
              <x14:cfvo type="num">
                <xm:f>0</xm:f>
              </x14:cfvo>
              <x14:cfvo type="num">
                <xm:f>1</xm:f>
              </x14:cfvo>
              <x14:negativeFillColor rgb="FFFF0000"/>
              <x14:axisColor rgb="FF000000"/>
            </x14:dataBar>
          </x14:cfRule>
          <xm:sqref>H52</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H61</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H62:H68 H45:H50 H53:H60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GanttChart</vt:lpstr>
      <vt:lpstr>GanttChart!prevWBS</vt:lpstr>
      <vt:lpstr>GanttChart!Print_Area</vt:lpstr>
      <vt:lpstr>GanttChart!Print_Titles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SORAYA NORASING</cp:lastModifiedBy>
  <cp:lastPrinted>2025-09-02T06:48:17Z</cp:lastPrinted>
  <dcterms:created xsi:type="dcterms:W3CDTF">2010-06-09T16:05:03Z</dcterms:created>
  <dcterms:modified xsi:type="dcterms:W3CDTF">2025-09-06T19:09:45Z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