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30. BIG Star\03. Esimate cost\"/>
    </mc:Choice>
  </mc:AlternateContent>
  <xr:revisionPtr revIDLastSave="0" documentId="13_ncr:1_{5DF46E4F-7C77-4B47-879D-EB3A6988F63B}" xr6:coauthVersionLast="47" xr6:coauthVersionMax="47" xr10:uidLastSave="{00000000-0000-0000-0000-000000000000}"/>
  <bookViews>
    <workbookView xWindow="-120" yWindow="-120" windowWidth="29040" windowHeight="15840" xr2:uid="{6ECA84BB-447B-4204-A800-30121D6C13C9}"/>
  </bookViews>
  <sheets>
    <sheet name="Equipment and Estimate time" sheetId="7" r:id="rId1"/>
  </sheets>
  <externalReferences>
    <externalReference r:id="rId2"/>
    <externalReference r:id="rId3"/>
    <externalReference r:id="rId4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7" l="1"/>
  <c r="K36" i="7"/>
  <c r="K17" i="7"/>
  <c r="K38" i="7"/>
  <c r="K39" i="7"/>
  <c r="K14" i="7"/>
  <c r="K13" i="7"/>
  <c r="K15" i="7"/>
  <c r="K16" i="7"/>
  <c r="K86" i="7"/>
  <c r="K57" i="7"/>
  <c r="K54" i="7" l="1"/>
  <c r="K83" i="7"/>
  <c r="K79" i="7"/>
  <c r="K50" i="7"/>
  <c r="K73" i="7"/>
  <c r="K44" i="7"/>
  <c r="K10" i="7"/>
  <c r="K97" i="7"/>
  <c r="K96" i="7"/>
  <c r="K85" i="7"/>
  <c r="K68" i="7"/>
  <c r="K67" i="7"/>
  <c r="K56" i="7"/>
  <c r="K37" i="7"/>
  <c r="K31" i="7"/>
  <c r="K30" i="7"/>
  <c r="K29" i="7"/>
  <c r="K28" i="7"/>
  <c r="K27" i="7"/>
  <c r="K26" i="7"/>
  <c r="K25" i="7"/>
  <c r="K23" i="7"/>
  <c r="K22" i="7"/>
  <c r="K21" i="7"/>
  <c r="K20" i="7"/>
  <c r="K19" i="7"/>
  <c r="K18" i="7"/>
  <c r="K98" i="7" l="1"/>
  <c r="K5" i="7" s="1"/>
  <c r="K69" i="7"/>
  <c r="K3" i="7"/>
  <c r="K6" i="7" l="1"/>
  <c r="K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2" authorId="0" shapeId="0" xr:uid="{A556C492-F3F1-4FE6-B431-334384450712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9" authorId="0" shapeId="0" xr:uid="{F700C406-C172-4485-B8C6-3C471557303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43" authorId="0" shapeId="0" xr:uid="{849DFFDC-ACB7-48DC-8530-994039922ECF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72" authorId="0" shapeId="0" xr:uid="{2D513C2C-C7EB-4771-AB13-EB6DC61D52A1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</commentList>
</comments>
</file>

<file path=xl/sharedStrings.xml><?xml version="1.0" encoding="utf-8"?>
<sst xmlns="http://schemas.openxmlformats.org/spreadsheetml/2006/main" count="486" uniqueCount="139">
  <si>
    <t>-</t>
  </si>
  <si>
    <t>KEYENCE</t>
  </si>
  <si>
    <t>Sefety cost</t>
  </si>
  <si>
    <t>Item</t>
  </si>
  <si>
    <t>Model / Part Number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</si>
  <si>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</si>
  <si>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</si>
  <si>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</si>
  <si>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</si>
  <si>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</si>
  <si>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</si>
  <si>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</si>
  <si>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</si>
  <si>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</si>
  <si>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Installation Point</t>
  </si>
  <si>
    <t>Catagory</t>
  </si>
  <si>
    <t>PO Status</t>
  </si>
  <si>
    <t>PO Number</t>
  </si>
  <si>
    <t>Delivery day</t>
  </si>
  <si>
    <t>Date of use</t>
  </si>
  <si>
    <t>Status</t>
  </si>
  <si>
    <t>Remark</t>
  </si>
  <si>
    <t>Set</t>
  </si>
  <si>
    <t>PLC Module</t>
  </si>
  <si>
    <t>KV-8000</t>
  </si>
  <si>
    <t>KV-XLE02</t>
  </si>
  <si>
    <t>KV-7000C</t>
  </si>
  <si>
    <t>Module bus convert</t>
  </si>
  <si>
    <t>OAM-6000-45-8TXm</t>
  </si>
  <si>
    <t>Swiching Hub 8 Port Industial Grade</t>
  </si>
  <si>
    <t>Data-Automation</t>
  </si>
  <si>
    <t>OAM Link</t>
  </si>
  <si>
    <t>Pcs.</t>
  </si>
  <si>
    <t>Control Box</t>
  </si>
  <si>
    <t>MEJI</t>
  </si>
  <si>
    <t>NITTO</t>
  </si>
  <si>
    <t>RA20-56</t>
  </si>
  <si>
    <t>NF63-CV 2P 16A</t>
  </si>
  <si>
    <t>Mitsubishi MCCB NF63-CV 2P 16A</t>
  </si>
  <si>
    <t>JW TECH</t>
  </si>
  <si>
    <t>MITSUBISHI</t>
  </si>
  <si>
    <t xml:space="preserve"> CP30-BA 2P 5A
(1M)</t>
  </si>
  <si>
    <t>Mitsubishi CP30-BA 2P 5A (1M)</t>
  </si>
  <si>
    <t>S8VK-G12024</t>
  </si>
  <si>
    <t>Switching Power Supply </t>
  </si>
  <si>
    <t>OMRON</t>
  </si>
  <si>
    <t>BND15W</t>
  </si>
  <si>
    <t>Terminal IDEC  ( 1  Pcs.)</t>
  </si>
  <si>
    <t>IDEC</t>
  </si>
  <si>
    <t>Terminal Marker for IDEC</t>
  </si>
  <si>
    <t>Automationcad</t>
  </si>
  <si>
    <t>BNDE15W</t>
  </si>
  <si>
    <t>END PLATE Terminal IDEC ( 1 Pack / 10 Pcs.)</t>
  </si>
  <si>
    <t>MOUNTING CLIP BNL6</t>
  </si>
  <si>
    <t>STOPPER Terminal ( 1 Pack / 10 Pcs.)</t>
  </si>
  <si>
    <t>Pack</t>
  </si>
  <si>
    <t>YW1P-1UQM3A</t>
  </si>
  <si>
    <t>Pilot lamp amber</t>
  </si>
  <si>
    <t>หางปลา แฉกเปลือย 1.25-3YS KENION ( 1 Box / 3500 Pcs.)</t>
  </si>
  <si>
    <t>KENION</t>
  </si>
  <si>
    <t>หางปลาแบบหางหนู</t>
  </si>
  <si>
    <t>BPG/PG-19</t>
  </si>
  <si>
    <t>CABLE GLAND</t>
  </si>
  <si>
    <t>Other equipment wiring</t>
  </si>
  <si>
    <t>Name plate</t>
  </si>
  <si>
    <t>1</t>
  </si>
  <si>
    <t>Estimate cost ( IoT System )</t>
  </si>
  <si>
    <t>KV-XD02</t>
  </si>
  <si>
    <t>Data link module</t>
  </si>
  <si>
    <t>Data visualize module</t>
  </si>
  <si>
    <t>Memory card 32Gb</t>
  </si>
  <si>
    <t>Memory card 16Gb</t>
  </si>
  <si>
    <t>Conputer server</t>
  </si>
  <si>
    <t>TV for Monitor</t>
  </si>
  <si>
    <t>Sand-disk</t>
  </si>
  <si>
    <t>Dell</t>
  </si>
  <si>
    <t>SAMSUNG</t>
  </si>
  <si>
    <t>KV-C64XC</t>
  </si>
  <si>
    <t>KV-C64TD</t>
  </si>
  <si>
    <t>Input module</t>
  </si>
  <si>
    <t>Output module</t>
  </si>
  <si>
    <t>SR-Reader</t>
  </si>
  <si>
    <t>Work check sensor</t>
  </si>
  <si>
    <t>SR-2000</t>
  </si>
  <si>
    <t>Bracket sensor</t>
  </si>
  <si>
    <t>Cable connector</t>
  </si>
  <si>
    <t>OP-87226</t>
  </si>
  <si>
    <t>OP-87232</t>
  </si>
  <si>
    <t>OP-87866</t>
  </si>
  <si>
    <t>Ethernet cable</t>
  </si>
  <si>
    <t>Mounting bracket</t>
  </si>
  <si>
    <t>Terminal + Cable Input</t>
  </si>
  <si>
    <t>Terminal + Cable Output</t>
  </si>
  <si>
    <t>Estimate cost ( Machine_R )</t>
  </si>
  <si>
    <t>Estimate cost ( Machine_L )</t>
  </si>
  <si>
    <t>10</t>
  </si>
  <si>
    <t>Machine L</t>
  </si>
  <si>
    <t>Machine R</t>
  </si>
  <si>
    <t>EA</t>
  </si>
  <si>
    <t>PZ-G41N</t>
  </si>
  <si>
    <t>PZ-B81</t>
  </si>
  <si>
    <t>Electrical design and Assembly</t>
  </si>
  <si>
    <t>IAI + Motor</t>
  </si>
  <si>
    <t>Mechanical Design &amp; Assembly</t>
  </si>
  <si>
    <t>Mechanical standard parts</t>
  </si>
  <si>
    <t xml:space="preserve">installation </t>
  </si>
  <si>
    <t>AUTO TECH</t>
  </si>
  <si>
    <t>Job</t>
  </si>
  <si>
    <t>Dell PowerEdge T150 Specification</t>
  </si>
  <si>
    <t>SAMSUNG 55 inch UA55CU7100KXXT</t>
  </si>
  <si>
    <t>Does not include wiring work.</t>
  </si>
  <si>
    <t>TV Wallmount</t>
  </si>
  <si>
    <t>IoT Monitor</t>
  </si>
  <si>
    <t>installation</t>
  </si>
  <si>
    <t>Program install and I/O Check</t>
  </si>
  <si>
    <t>Install and test run</t>
  </si>
  <si>
    <t>support and commisioning</t>
  </si>
  <si>
    <t>Program and HMI design</t>
  </si>
  <si>
    <t>TOMAS</t>
  </si>
  <si>
    <t>15</t>
  </si>
  <si>
    <t>Day</t>
  </si>
  <si>
    <t>In-site</t>
  </si>
  <si>
    <t>Out-Site</t>
  </si>
  <si>
    <t>Out-site</t>
  </si>
  <si>
    <t>Program and Dashboard design</t>
  </si>
  <si>
    <t>Program record data to server</t>
  </si>
  <si>
    <t>Installation and support</t>
  </si>
  <si>
    <t>teaching</t>
  </si>
  <si>
    <t>45</t>
  </si>
  <si>
    <t>Teaching</t>
  </si>
  <si>
    <t>5</t>
  </si>
  <si>
    <t>QT-01</t>
  </si>
  <si>
    <t>QT-02</t>
  </si>
  <si>
    <t>QT-03</t>
  </si>
  <si>
    <t>IoT System for monitoring machine</t>
  </si>
  <si>
    <t>QT-04</t>
  </si>
  <si>
    <t>Machine L + R</t>
  </si>
  <si>
    <t>Summarize</t>
  </si>
  <si>
    <t>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</si>
</sst>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43" fontId="5" fillId="2" borderId="3" xfId="2" applyNumberFormat="1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2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0" fontId="3" fillId="0" borderId="1" xfId="2" applyFont="1" applyBorder="1" applyAlignment="1">
      <alignment vertical="center"/>
    </xf>
    <xf numFmtId="43" fontId="3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3" fontId="3" fillId="0" borderId="1" xfId="3" applyFont="1" applyFill="1" applyBorder="1" applyAlignment="1">
      <alignment horizontal="right" vertical="center" indent="1"/>
    </xf>
    <xf numFmtId="43" fontId="4" fillId="0" borderId="1" xfId="3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right" vertical="center" indent="1"/>
    </xf>
    <xf numFmtId="43" fontId="3" fillId="0" borderId="1" xfId="1" applyFont="1" applyBorder="1" applyAlignment="1">
      <alignment vertical="center"/>
    </xf>
    <xf numFmtId="43" fontId="4" fillId="0" borderId="3" xfId="3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43" fontId="3" fillId="0" borderId="3" xfId="3" applyFont="1" applyFill="1" applyBorder="1" applyAlignment="1">
      <alignment horizontal="center" vertical="center"/>
    </xf>
    <xf numFmtId="49" fontId="3" fillId="0" borderId="3" xfId="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3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/>
    </xf>
    <xf numFmtId="43" fontId="3" fillId="0" borderId="2" xfId="3" applyFont="1" applyFill="1" applyBorder="1" applyAlignment="1">
      <alignment horizontal="center" vertical="center"/>
    </xf>
    <xf numFmtId="43" fontId="3" fillId="0" borderId="5" xfId="3" applyFont="1" applyFill="1" applyBorder="1" applyAlignment="1">
      <alignment horizontal="center" vertical="center"/>
    </xf>
    <xf numFmtId="43" fontId="3" fillId="0" borderId="3" xfId="3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49" fontId="3" fillId="0" borderId="3" xfId="3" applyNumberFormat="1" applyFont="1" applyFill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98"/>
  <sheetViews>
    <sheetView tabSelected="1" topLeftCell="A31" zoomScaleNormal="100" workbookViewId="0">
      <selection activeCell="E36" sqref="E36"/>
    </sheetView>
  </sheetViews>
  <sheetFormatPr defaultRowHeight="15" x14ac:dyDescent="0.25"/>
  <cols>
    <col min="1" max="1" width="5.85546875" customWidth="1"/>
    <col min="2" max="2" width="11.7109375" bestFit="1" customWidth="1"/>
    <col min="3" max="3" width="43.7109375" style="8" bestFit="1" customWidth="1"/>
    <col min="4" max="4" width="67" bestFit="1" customWidth="1"/>
    <col min="5" max="5" width="20.5703125" style="8" bestFit="1" customWidth="1"/>
    <col min="6" max="6" width="15" style="8" bestFit="1" customWidth="1"/>
    <col min="7" max="7" width="14.140625" style="8" hidden="1" customWidth="1"/>
    <col min="8" max="8" width="16" style="8" hidden="1" customWidth="1"/>
    <col min="9" max="9" width="17.28515625" bestFit="1" customWidth="1"/>
    <col min="10" max="10" width="15" style="11" bestFit="1" customWidth="1"/>
    <col min="11" max="11" width="20" bestFit="1" customWidth="1"/>
    <col min="12" max="12" width="8.85546875" style="9" bestFit="1" customWidth="1"/>
    <col min="13" max="13" width="23.7109375" style="8" customWidth="1"/>
    <col min="14" max="14" width="18.28515625" hidden="1" customWidth="1"/>
    <col min="15" max="15" width="19.28515625" style="9" hidden="1" customWidth="1"/>
    <col min="16" max="16" width="21.85546875" hidden="1" customWidth="1"/>
    <col min="17" max="17" width="17.5703125" hidden="1" customWidth="1"/>
    <col min="18" max="18" width="16.5703125" hidden="1" customWidth="1"/>
    <col min="19" max="19" width="17" hidden="1" customWidth="1"/>
    <col min="20" max="20" width="17.85546875" customWidth="1"/>
  </cols>
  <sheetData>
    <row r="1" spans="2:20" ht="26.25" x14ac:dyDescent="0.25">
      <c r="B1" s="50" t="s">
        <v>137</v>
      </c>
      <c r="C1" s="50"/>
    </row>
    <row r="2" spans="2:20" ht="21" x14ac:dyDescent="0.35">
      <c r="B2" s="41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8" t="s">
        <v>10</v>
      </c>
      <c r="J2" s="19" t="s">
        <v>11</v>
      </c>
      <c r="K2" s="18" t="s">
        <v>12</v>
      </c>
      <c r="L2" s="18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17" t="s">
        <v>18</v>
      </c>
      <c r="R2" s="17" t="s">
        <v>19</v>
      </c>
      <c r="S2" s="20" t="s">
        <v>20</v>
      </c>
      <c r="T2" s="22" t="s">
        <v>21</v>
      </c>
    </row>
    <row r="3" spans="2:20" ht="21" x14ac:dyDescent="0.35">
      <c r="B3" s="42" t="s">
        <v>131</v>
      </c>
      <c r="C3" s="43" t="s">
        <v>0</v>
      </c>
      <c r="D3" s="44" t="s">
        <v>134</v>
      </c>
      <c r="E3" s="43"/>
      <c r="F3" s="43"/>
      <c r="G3" s="43"/>
      <c r="H3" s="43"/>
      <c r="I3" s="44"/>
      <c r="J3" s="46">
        <v>1</v>
      </c>
      <c r="K3" s="45">
        <f xml:space="preserve"> K40</f>
        <v>285048.59999999998</v>
      </c>
      <c r="L3" s="42" t="s">
        <v>107</v>
      </c>
      <c r="M3" s="43"/>
      <c r="N3" s="44"/>
      <c r="O3" s="42"/>
      <c r="P3" s="44"/>
      <c r="Q3" s="44"/>
      <c r="R3" s="44"/>
      <c r="S3" s="44"/>
      <c r="T3" s="44"/>
    </row>
    <row r="4" spans="2:20" ht="21" x14ac:dyDescent="0.35">
      <c r="B4" s="42" t="s">
        <v>132</v>
      </c>
      <c r="C4" s="43" t="s">
        <v>0</v>
      </c>
      <c r="D4" s="44" t="s">
        <v>96</v>
      </c>
      <c r="E4" s="43"/>
      <c r="F4" s="43"/>
      <c r="G4" s="43"/>
      <c r="H4" s="43"/>
      <c r="I4" s="44"/>
      <c r="J4" s="46">
        <v>1</v>
      </c>
      <c r="K4" s="45">
        <f>K69</f>
        <v>1689290</v>
      </c>
      <c r="L4" s="42" t="s">
        <v>138</v>
      </c>
      <c r="M4" s="43"/>
      <c r="N4" s="44"/>
      <c r="O4" s="42"/>
      <c r="P4" s="44"/>
      <c r="Q4" s="44"/>
      <c r="R4" s="44"/>
      <c r="S4" s="44"/>
      <c r="T4" s="44"/>
    </row>
    <row r="5" spans="2:20" ht="21" x14ac:dyDescent="0.35">
      <c r="B5" s="42" t="s">
        <v>133</v>
      </c>
      <c r="C5" s="43" t="s">
        <v>0</v>
      </c>
      <c r="D5" s="44" t="s">
        <v>97</v>
      </c>
      <c r="E5" s="43"/>
      <c r="F5" s="43"/>
      <c r="G5" s="43"/>
      <c r="H5" s="43"/>
      <c r="I5" s="44"/>
      <c r="J5" s="46">
        <v>1</v>
      </c>
      <c r="K5" s="45">
        <f>K98</f>
        <v>1689290</v>
      </c>
      <c r="L5" s="42" t="s">
        <v>138</v>
      </c>
      <c r="M5" s="43"/>
      <c r="N5" s="44"/>
      <c r="O5" s="42"/>
      <c r="P5" s="44"/>
      <c r="Q5" s="44"/>
      <c r="R5" s="44"/>
      <c r="S5" s="44"/>
      <c r="T5" s="44"/>
    </row>
    <row r="6" spans="2:20" ht="21" x14ac:dyDescent="0.35">
      <c r="B6" s="42" t="s">
        <v>135</v>
      </c>
      <c r="C6" s="43" t="s">
        <v>0</v>
      </c>
      <c r="D6" s="44" t="s">
        <v>136</v>
      </c>
      <c r="E6" s="43"/>
      <c r="F6" s="43"/>
      <c r="G6" s="43"/>
      <c r="H6" s="43"/>
      <c r="I6" s="44"/>
      <c r="J6" s="46">
        <v>1</v>
      </c>
      <c r="K6" s="45">
        <f>K69+K98</f>
        <v>3378580</v>
      </c>
      <c r="L6" s="42" t="s">
        <v>138</v>
      </c>
      <c r="M6" s="43"/>
      <c r="N6" s="44"/>
      <c r="O6" s="42"/>
      <c r="P6" s="44"/>
      <c r="Q6" s="44"/>
      <c r="R6" s="44"/>
      <c r="S6" s="44"/>
      <c r="T6" s="44"/>
    </row>
    <row r="7" spans="2:20" ht="14.25" customHeight="1" x14ac:dyDescent="0.25">
      <c r="B7" s="9"/>
    </row>
    <row r="8" spans="2:20" ht="26.25" x14ac:dyDescent="0.25">
      <c r="B8" s="66" t="s">
        <v>66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20" ht="21" x14ac:dyDescent="0.35">
      <c r="B9" s="16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8" t="s">
        <v>10</v>
      </c>
      <c r="J9" s="19" t="s">
        <v>11</v>
      </c>
      <c r="K9" s="18" t="s">
        <v>12</v>
      </c>
      <c r="L9" s="18" t="s">
        <v>13</v>
      </c>
      <c r="M9" s="17" t="s">
        <v>14</v>
      </c>
      <c r="N9" s="17" t="s">
        <v>15</v>
      </c>
      <c r="O9" s="17" t="s">
        <v>16</v>
      </c>
      <c r="P9" s="17" t="s">
        <v>17</v>
      </c>
      <c r="Q9" s="17" t="s">
        <v>18</v>
      </c>
      <c r="R9" s="17" t="s">
        <v>19</v>
      </c>
      <c r="S9" s="20" t="s">
        <v>20</v>
      </c>
      <c r="T9" s="22" t="s">
        <v>21</v>
      </c>
    </row>
    <row r="10" spans="2:20" ht="18.75" x14ac:dyDescent="0.25">
      <c r="B10" s="1">
        <v>1</v>
      </c>
      <c r="C10" s="2" t="s">
        <v>24</v>
      </c>
      <c r="D10" s="2" t="s">
        <v>23</v>
      </c>
      <c r="E10" s="1" t="s">
        <v>1</v>
      </c>
      <c r="F10" s="1" t="s">
        <v>1</v>
      </c>
      <c r="G10" s="47"/>
      <c r="H10" s="47"/>
      <c r="I10" s="60">
        <v>149000</v>
      </c>
      <c r="J10" s="62">
        <v>1</v>
      </c>
      <c r="K10" s="57">
        <f xml:space="preserve"> I10 * J10</f>
        <v>149000</v>
      </c>
      <c r="L10" s="57" t="s">
        <v>22</v>
      </c>
      <c r="M10" s="47" t="s">
        <v>112</v>
      </c>
      <c r="N10" s="10"/>
      <c r="O10" s="23"/>
      <c r="P10" s="10"/>
      <c r="Q10" s="10"/>
      <c r="R10" s="10"/>
      <c r="S10" s="10"/>
      <c r="T10" s="7"/>
    </row>
    <row r="11" spans="2:20" ht="18.75" x14ac:dyDescent="0.25">
      <c r="B11" s="1">
        <v>2</v>
      </c>
      <c r="C11" s="2" t="s">
        <v>25</v>
      </c>
      <c r="D11" s="2" t="s">
        <v>68</v>
      </c>
      <c r="E11" s="1" t="s">
        <v>1</v>
      </c>
      <c r="F11" s="1" t="s">
        <v>1</v>
      </c>
      <c r="G11" s="48"/>
      <c r="H11" s="48"/>
      <c r="I11" s="64"/>
      <c r="J11" s="65"/>
      <c r="K11" s="58"/>
      <c r="L11" s="58"/>
      <c r="M11" s="48"/>
      <c r="N11" s="10"/>
      <c r="O11" s="23"/>
      <c r="P11" s="10"/>
      <c r="Q11" s="10"/>
      <c r="R11" s="10"/>
      <c r="S11" s="10"/>
      <c r="T11" s="7"/>
    </row>
    <row r="12" spans="2:20" ht="18.75" x14ac:dyDescent="0.25">
      <c r="B12" s="1">
        <v>3</v>
      </c>
      <c r="C12" s="2" t="s">
        <v>67</v>
      </c>
      <c r="D12" s="3" t="s">
        <v>69</v>
      </c>
      <c r="E12" s="1" t="s">
        <v>1</v>
      </c>
      <c r="F12" s="1" t="s">
        <v>1</v>
      </c>
      <c r="G12" s="48"/>
      <c r="H12" s="48"/>
      <c r="I12" s="64"/>
      <c r="J12" s="65"/>
      <c r="K12" s="58"/>
      <c r="L12" s="58"/>
      <c r="M12" s="48"/>
      <c r="N12" s="10"/>
      <c r="O12" s="23"/>
      <c r="P12" s="10"/>
      <c r="Q12" s="10"/>
      <c r="R12" s="10"/>
      <c r="S12" s="10"/>
      <c r="T12" s="7"/>
    </row>
    <row r="13" spans="2:20" ht="18.75" x14ac:dyDescent="0.25">
      <c r="B13" s="1">
        <v>4</v>
      </c>
      <c r="C13" s="2"/>
      <c r="D13" s="3" t="s">
        <v>70</v>
      </c>
      <c r="E13" s="1"/>
      <c r="F13" s="1" t="s">
        <v>74</v>
      </c>
      <c r="G13" s="1"/>
      <c r="H13" s="1"/>
      <c r="I13" s="35">
        <v>1000</v>
      </c>
      <c r="J13" s="13" t="s">
        <v>65</v>
      </c>
      <c r="K13" s="7">
        <f t="shared" ref="K13:K23" si="0">I13*J13</f>
        <v>1000</v>
      </c>
      <c r="L13" s="7" t="s">
        <v>32</v>
      </c>
      <c r="M13" s="1"/>
      <c r="N13" s="10"/>
      <c r="O13" s="23"/>
      <c r="P13" s="10"/>
      <c r="Q13" s="10"/>
      <c r="R13" s="10"/>
      <c r="S13" s="10"/>
      <c r="T13" s="7"/>
    </row>
    <row r="14" spans="2:20" ht="18.75" x14ac:dyDescent="0.25">
      <c r="B14" s="1">
        <v>5</v>
      </c>
      <c r="C14" s="2"/>
      <c r="D14" s="3" t="s">
        <v>71</v>
      </c>
      <c r="E14" s="1"/>
      <c r="F14" s="1" t="s">
        <v>74</v>
      </c>
      <c r="G14" s="1"/>
      <c r="H14" s="1"/>
      <c r="I14" s="35">
        <v>500</v>
      </c>
      <c r="J14" s="13" t="s">
        <v>65</v>
      </c>
      <c r="K14" s="7">
        <f t="shared" si="0"/>
        <v>500</v>
      </c>
      <c r="L14" s="7" t="s">
        <v>32</v>
      </c>
      <c r="M14" s="1"/>
      <c r="N14" s="10"/>
      <c r="O14" s="23"/>
      <c r="P14" s="10"/>
      <c r="Q14" s="10"/>
      <c r="R14" s="10"/>
      <c r="S14" s="10"/>
      <c r="T14" s="7"/>
    </row>
    <row r="15" spans="2:20" ht="18.75" x14ac:dyDescent="0.25">
      <c r="B15" s="1">
        <v>6</v>
      </c>
      <c r="C15" s="2" t="s">
        <v>108</v>
      </c>
      <c r="D15" s="3" t="s">
        <v>72</v>
      </c>
      <c r="E15" s="1"/>
      <c r="F15" s="1" t="s">
        <v>75</v>
      </c>
      <c r="G15" s="1"/>
      <c r="H15" s="1"/>
      <c r="I15" s="35">
        <v>33750</v>
      </c>
      <c r="J15" s="13" t="s">
        <v>65</v>
      </c>
      <c r="K15" s="7">
        <f t="shared" si="0"/>
        <v>33750</v>
      </c>
      <c r="L15" s="7" t="s">
        <v>32</v>
      </c>
      <c r="M15" s="1"/>
      <c r="N15" s="10"/>
      <c r="O15" s="23"/>
      <c r="P15" s="10"/>
      <c r="Q15" s="10"/>
      <c r="R15" s="10"/>
      <c r="S15" s="10"/>
      <c r="T15" s="7"/>
    </row>
    <row r="16" spans="2:20" ht="18.75" x14ac:dyDescent="0.25">
      <c r="B16" s="1">
        <v>7</v>
      </c>
      <c r="C16" s="2" t="s">
        <v>109</v>
      </c>
      <c r="D16" s="3" t="s">
        <v>73</v>
      </c>
      <c r="E16" s="1"/>
      <c r="F16" s="1" t="s">
        <v>76</v>
      </c>
      <c r="G16" s="1"/>
      <c r="H16" s="1"/>
      <c r="I16" s="35">
        <v>13500</v>
      </c>
      <c r="J16" s="13" t="s">
        <v>65</v>
      </c>
      <c r="K16" s="7">
        <f t="shared" si="0"/>
        <v>13500</v>
      </c>
      <c r="L16" s="7" t="s">
        <v>32</v>
      </c>
      <c r="M16" s="1"/>
      <c r="N16" s="10"/>
      <c r="O16" s="23"/>
      <c r="P16" s="10"/>
      <c r="Q16" s="10"/>
      <c r="R16" s="10"/>
      <c r="S16" s="10"/>
      <c r="T16" s="7"/>
    </row>
    <row r="17" spans="2:20" ht="18.75" x14ac:dyDescent="0.25">
      <c r="B17" s="1">
        <v>8</v>
      </c>
      <c r="C17" s="2"/>
      <c r="D17" s="3" t="s">
        <v>111</v>
      </c>
      <c r="E17" s="1"/>
      <c r="F17" s="1"/>
      <c r="G17" s="1"/>
      <c r="H17" s="1"/>
      <c r="I17" s="35">
        <v>990</v>
      </c>
      <c r="J17" s="13" t="s">
        <v>65</v>
      </c>
      <c r="K17" s="7">
        <f t="shared" ref="K17" si="1">I17*J17</f>
        <v>990</v>
      </c>
      <c r="L17" s="7" t="s">
        <v>32</v>
      </c>
      <c r="M17" s="1"/>
      <c r="N17" s="10"/>
      <c r="O17" s="23"/>
      <c r="P17" s="10"/>
      <c r="Q17" s="10"/>
      <c r="R17" s="10"/>
      <c r="S17" s="10"/>
      <c r="T17" s="7"/>
    </row>
    <row r="18" spans="2:20" ht="18.75" x14ac:dyDescent="0.25">
      <c r="B18" s="1">
        <v>9</v>
      </c>
      <c r="C18" s="2" t="s">
        <v>28</v>
      </c>
      <c r="D18" s="2" t="s">
        <v>29</v>
      </c>
      <c r="E18" s="1" t="s">
        <v>30</v>
      </c>
      <c r="F18" s="1" t="s">
        <v>31</v>
      </c>
      <c r="G18" s="25"/>
      <c r="H18" s="25"/>
      <c r="I18" s="26">
        <v>1690</v>
      </c>
      <c r="J18" s="27" t="s">
        <v>65</v>
      </c>
      <c r="K18" s="7">
        <f t="shared" si="0"/>
        <v>1690</v>
      </c>
      <c r="L18" s="7" t="s">
        <v>32</v>
      </c>
      <c r="M18" s="1"/>
      <c r="N18" s="1"/>
      <c r="O18" s="23"/>
      <c r="P18" s="23"/>
      <c r="Q18" s="10"/>
      <c r="R18" s="10"/>
      <c r="S18" s="10"/>
      <c r="T18" s="7"/>
    </row>
    <row r="19" spans="2:20" ht="18.75" x14ac:dyDescent="0.25">
      <c r="B19" s="1">
        <v>10</v>
      </c>
      <c r="C19" s="2" t="s">
        <v>36</v>
      </c>
      <c r="D19" s="3" t="s">
        <v>33</v>
      </c>
      <c r="E19" s="4" t="s">
        <v>34</v>
      </c>
      <c r="F19" s="4" t="s">
        <v>35</v>
      </c>
      <c r="G19" s="25"/>
      <c r="H19" s="25"/>
      <c r="I19" s="32">
        <v>10000</v>
      </c>
      <c r="J19" s="1">
        <v>1</v>
      </c>
      <c r="K19" s="7">
        <f t="shared" si="0"/>
        <v>10000</v>
      </c>
      <c r="L19" s="7" t="s">
        <v>32</v>
      </c>
      <c r="M19" s="1"/>
      <c r="N19" s="1"/>
      <c r="O19" s="23"/>
      <c r="P19" s="10"/>
      <c r="Q19" s="10"/>
      <c r="R19" s="10"/>
      <c r="S19" s="10"/>
      <c r="T19" s="24"/>
    </row>
    <row r="20" spans="2:20" ht="18.75" x14ac:dyDescent="0.25">
      <c r="B20" s="1">
        <v>11</v>
      </c>
      <c r="C20" s="2" t="s">
        <v>37</v>
      </c>
      <c r="D20" s="2" t="s">
        <v>38</v>
      </c>
      <c r="E20" s="4" t="s">
        <v>39</v>
      </c>
      <c r="F20" s="4" t="s">
        <v>40</v>
      </c>
      <c r="G20" s="25"/>
      <c r="H20" s="25"/>
      <c r="I20" s="28">
        <v>3135</v>
      </c>
      <c r="J20" s="13" t="s">
        <v>65</v>
      </c>
      <c r="K20" s="7">
        <f t="shared" si="0"/>
        <v>3135</v>
      </c>
      <c r="L20" s="7" t="s">
        <v>32</v>
      </c>
      <c r="M20" s="1"/>
      <c r="N20" s="1"/>
      <c r="O20" s="23"/>
      <c r="P20" s="10"/>
      <c r="Q20" s="10"/>
      <c r="R20" s="10"/>
      <c r="S20" s="10"/>
      <c r="T20" s="24"/>
    </row>
    <row r="21" spans="2:20" ht="18.75" x14ac:dyDescent="0.25">
      <c r="B21" s="1">
        <v>12</v>
      </c>
      <c r="C21" s="3" t="s">
        <v>41</v>
      </c>
      <c r="D21" s="3" t="s">
        <v>42</v>
      </c>
      <c r="E21" s="4" t="s">
        <v>39</v>
      </c>
      <c r="F21" s="4" t="s">
        <v>40</v>
      </c>
      <c r="G21" s="25"/>
      <c r="H21" s="25"/>
      <c r="I21" s="29">
        <v>2165</v>
      </c>
      <c r="J21" s="13" t="s">
        <v>65</v>
      </c>
      <c r="K21" s="7">
        <f t="shared" si="0"/>
        <v>2165</v>
      </c>
      <c r="L21" s="7" t="s">
        <v>32</v>
      </c>
      <c r="M21" s="1"/>
      <c r="N21" s="1"/>
      <c r="O21" s="23"/>
      <c r="P21" s="10"/>
      <c r="Q21" s="10"/>
      <c r="R21" s="10"/>
      <c r="S21" s="10"/>
      <c r="T21" s="24"/>
    </row>
    <row r="22" spans="2:20" ht="18.75" x14ac:dyDescent="0.25">
      <c r="B22" s="1">
        <v>13</v>
      </c>
      <c r="C22" s="3" t="s">
        <v>43</v>
      </c>
      <c r="D22" s="3" t="s">
        <v>44</v>
      </c>
      <c r="E22" s="4" t="s">
        <v>39</v>
      </c>
      <c r="F22" s="4" t="s">
        <v>45</v>
      </c>
      <c r="G22" s="28"/>
      <c r="H22" s="1"/>
      <c r="I22" s="28">
        <v>2900</v>
      </c>
      <c r="J22" s="13" t="s">
        <v>65</v>
      </c>
      <c r="K22" s="7">
        <f t="shared" si="0"/>
        <v>2900</v>
      </c>
      <c r="L22" s="7" t="s">
        <v>32</v>
      </c>
      <c r="M22" s="1"/>
      <c r="N22" s="1"/>
      <c r="O22" s="23"/>
      <c r="P22" s="10"/>
      <c r="Q22" s="10"/>
      <c r="R22" s="10"/>
      <c r="S22" s="10"/>
      <c r="T22" s="24"/>
    </row>
    <row r="23" spans="2:20" ht="18.75" x14ac:dyDescent="0.25">
      <c r="B23" s="1">
        <v>14</v>
      </c>
      <c r="C23" s="2" t="s">
        <v>46</v>
      </c>
      <c r="D23" s="3" t="s">
        <v>47</v>
      </c>
      <c r="E23" s="4" t="s">
        <v>39</v>
      </c>
      <c r="F23" s="4" t="s">
        <v>48</v>
      </c>
      <c r="G23" s="28"/>
      <c r="H23" s="1"/>
      <c r="I23" s="28">
        <v>45.36</v>
      </c>
      <c r="J23" s="30">
        <v>10</v>
      </c>
      <c r="K23" s="7">
        <f t="shared" si="0"/>
        <v>453.6</v>
      </c>
      <c r="L23" s="7" t="s">
        <v>32</v>
      </c>
      <c r="M23" s="1"/>
      <c r="N23" s="1"/>
      <c r="O23" s="23"/>
      <c r="P23" s="10"/>
      <c r="Q23" s="10"/>
      <c r="R23" s="10"/>
      <c r="S23" s="10"/>
      <c r="T23" s="24"/>
    </row>
    <row r="24" spans="2:20" ht="18.75" x14ac:dyDescent="0.25">
      <c r="B24" s="1">
        <v>15</v>
      </c>
      <c r="C24" s="2"/>
      <c r="D24" s="3" t="s">
        <v>49</v>
      </c>
      <c r="E24" s="1" t="s">
        <v>50</v>
      </c>
      <c r="F24" s="4" t="s">
        <v>48</v>
      </c>
      <c r="G24" s="28"/>
      <c r="H24" s="30"/>
      <c r="I24" s="28"/>
      <c r="J24" s="30"/>
      <c r="K24" s="7"/>
      <c r="L24" s="7" t="s">
        <v>32</v>
      </c>
      <c r="M24" s="1"/>
      <c r="N24" s="1"/>
      <c r="O24" s="23"/>
      <c r="P24" s="10"/>
      <c r="Q24" s="10"/>
      <c r="R24" s="10"/>
      <c r="S24" s="10"/>
      <c r="T24" s="24"/>
    </row>
    <row r="25" spans="2:20" ht="18.75" x14ac:dyDescent="0.25">
      <c r="B25" s="1">
        <v>16</v>
      </c>
      <c r="C25" s="2" t="s">
        <v>51</v>
      </c>
      <c r="D25" s="3" t="s">
        <v>52</v>
      </c>
      <c r="E25" s="4" t="s">
        <v>39</v>
      </c>
      <c r="F25" s="4" t="s">
        <v>48</v>
      </c>
      <c r="G25" s="28"/>
      <c r="H25" s="1"/>
      <c r="I25" s="28">
        <v>330</v>
      </c>
      <c r="J25" s="30">
        <v>5</v>
      </c>
      <c r="K25" s="7">
        <f t="shared" ref="K25:K39" si="2">I25*J25</f>
        <v>1650</v>
      </c>
      <c r="L25" s="7" t="s">
        <v>55</v>
      </c>
      <c r="M25" s="1"/>
      <c r="N25" s="1"/>
      <c r="O25" s="23"/>
      <c r="P25" s="10"/>
      <c r="Q25" s="10"/>
      <c r="R25" s="10"/>
      <c r="S25" s="10"/>
      <c r="T25" s="24"/>
    </row>
    <row r="26" spans="2:20" ht="18.75" x14ac:dyDescent="0.25">
      <c r="B26" s="1">
        <v>17</v>
      </c>
      <c r="C26" s="2" t="s">
        <v>53</v>
      </c>
      <c r="D26" s="3" t="s">
        <v>54</v>
      </c>
      <c r="E26" s="1" t="s">
        <v>50</v>
      </c>
      <c r="F26" s="4" t="s">
        <v>48</v>
      </c>
      <c r="G26" s="28"/>
      <c r="H26" s="30"/>
      <c r="I26" s="28">
        <v>120</v>
      </c>
      <c r="J26" s="30">
        <v>5</v>
      </c>
      <c r="K26" s="7">
        <f t="shared" si="2"/>
        <v>600</v>
      </c>
      <c r="L26" s="7" t="s">
        <v>55</v>
      </c>
      <c r="M26" s="1"/>
      <c r="N26" s="1"/>
      <c r="O26" s="23"/>
      <c r="P26" s="10"/>
      <c r="Q26" s="10"/>
      <c r="R26" s="10"/>
      <c r="S26" s="10"/>
      <c r="T26" s="24"/>
    </row>
    <row r="27" spans="2:20" ht="18.75" x14ac:dyDescent="0.25">
      <c r="B27" s="1">
        <v>18</v>
      </c>
      <c r="C27" s="2" t="s">
        <v>56</v>
      </c>
      <c r="D27" s="3" t="s">
        <v>57</v>
      </c>
      <c r="E27" s="4" t="s">
        <v>50</v>
      </c>
      <c r="F27" s="4" t="s">
        <v>48</v>
      </c>
      <c r="G27" s="28"/>
      <c r="H27" s="30"/>
      <c r="I27" s="28">
        <v>140</v>
      </c>
      <c r="J27" s="30">
        <v>6</v>
      </c>
      <c r="K27" s="7">
        <f t="shared" si="2"/>
        <v>840</v>
      </c>
      <c r="L27" s="7" t="s">
        <v>32</v>
      </c>
      <c r="M27" s="1"/>
      <c r="N27" s="1"/>
      <c r="O27" s="23"/>
      <c r="P27" s="10"/>
      <c r="Q27" s="10"/>
      <c r="R27" s="10"/>
      <c r="S27" s="10"/>
      <c r="T27" s="24"/>
    </row>
    <row r="28" spans="2:20" ht="18.75" x14ac:dyDescent="0.25">
      <c r="B28" s="1">
        <v>19</v>
      </c>
      <c r="C28" s="4" t="s">
        <v>0</v>
      </c>
      <c r="D28" s="3" t="s">
        <v>58</v>
      </c>
      <c r="E28" s="4" t="s">
        <v>50</v>
      </c>
      <c r="F28" s="4" t="s">
        <v>59</v>
      </c>
      <c r="G28" s="28"/>
      <c r="H28" s="30"/>
      <c r="I28" s="28">
        <v>2625</v>
      </c>
      <c r="J28" s="30">
        <v>0.5</v>
      </c>
      <c r="K28" s="7">
        <f t="shared" si="2"/>
        <v>1312.5</v>
      </c>
      <c r="L28" s="7" t="s">
        <v>55</v>
      </c>
      <c r="M28" s="1"/>
      <c r="N28" s="1"/>
      <c r="O28" s="23"/>
      <c r="P28" s="10"/>
      <c r="Q28" s="10"/>
      <c r="R28" s="10"/>
      <c r="S28" s="10"/>
      <c r="T28" s="24"/>
    </row>
    <row r="29" spans="2:20" ht="18.75" x14ac:dyDescent="0.25">
      <c r="B29" s="1">
        <v>20</v>
      </c>
      <c r="C29" s="4" t="s">
        <v>0</v>
      </c>
      <c r="D29" s="3" t="s">
        <v>60</v>
      </c>
      <c r="E29" s="4" t="s">
        <v>50</v>
      </c>
      <c r="F29" s="4" t="s">
        <v>59</v>
      </c>
      <c r="G29" s="28"/>
      <c r="H29" s="30"/>
      <c r="I29" s="28">
        <v>2625</v>
      </c>
      <c r="J29" s="30">
        <v>0.5</v>
      </c>
      <c r="K29" s="7">
        <f t="shared" si="2"/>
        <v>1312.5</v>
      </c>
      <c r="L29" s="7" t="s">
        <v>55</v>
      </c>
      <c r="M29" s="1"/>
      <c r="N29" s="1"/>
      <c r="O29" s="23"/>
      <c r="P29" s="10"/>
      <c r="Q29" s="10"/>
      <c r="R29" s="10"/>
      <c r="S29" s="10"/>
      <c r="T29" s="24"/>
    </row>
    <row r="30" spans="2:20" ht="18.75" x14ac:dyDescent="0.25">
      <c r="B30" s="1">
        <v>21</v>
      </c>
      <c r="C30" s="2" t="s">
        <v>61</v>
      </c>
      <c r="D30" s="3" t="s">
        <v>62</v>
      </c>
      <c r="E30" s="6" t="s">
        <v>0</v>
      </c>
      <c r="F30" s="1" t="s">
        <v>0</v>
      </c>
      <c r="G30" s="28"/>
      <c r="H30" s="30"/>
      <c r="I30" s="28">
        <v>50</v>
      </c>
      <c r="J30" s="30">
        <v>1</v>
      </c>
      <c r="K30" s="7">
        <f t="shared" si="2"/>
        <v>50</v>
      </c>
      <c r="L30" s="7" t="s">
        <v>32</v>
      </c>
      <c r="M30" s="1"/>
      <c r="N30" s="1"/>
      <c r="O30" s="23"/>
      <c r="P30" s="10"/>
      <c r="Q30" s="10"/>
      <c r="R30" s="10"/>
      <c r="S30" s="10"/>
      <c r="T30" s="24"/>
    </row>
    <row r="31" spans="2:20" ht="18.75" x14ac:dyDescent="0.25">
      <c r="B31" s="1">
        <v>22</v>
      </c>
      <c r="C31" s="1" t="s">
        <v>0</v>
      </c>
      <c r="D31" s="3" t="s">
        <v>64</v>
      </c>
      <c r="E31" s="6" t="s">
        <v>0</v>
      </c>
      <c r="F31" s="1" t="s">
        <v>0</v>
      </c>
      <c r="G31" s="28"/>
      <c r="H31" s="30"/>
      <c r="I31" s="28">
        <v>200</v>
      </c>
      <c r="J31" s="30">
        <v>1</v>
      </c>
      <c r="K31" s="7">
        <f t="shared" si="2"/>
        <v>200</v>
      </c>
      <c r="L31" s="7" t="s">
        <v>32</v>
      </c>
      <c r="M31" s="1"/>
      <c r="N31" s="1"/>
      <c r="O31" s="23"/>
      <c r="P31" s="10"/>
      <c r="Q31" s="10"/>
      <c r="R31" s="10"/>
      <c r="S31" s="10"/>
      <c r="T31" s="40"/>
    </row>
    <row r="32" spans="2:20" ht="18.75" x14ac:dyDescent="0.25">
      <c r="B32" s="1">
        <v>23</v>
      </c>
      <c r="C32" s="1"/>
      <c r="D32" s="3" t="s">
        <v>124</v>
      </c>
      <c r="E32" s="6" t="s">
        <v>118</v>
      </c>
      <c r="F32" s="6" t="s">
        <v>118</v>
      </c>
      <c r="G32" s="28"/>
      <c r="H32" s="30"/>
      <c r="I32" s="28"/>
      <c r="J32" s="30">
        <v>20</v>
      </c>
      <c r="K32" s="7"/>
      <c r="L32" s="7" t="s">
        <v>120</v>
      </c>
      <c r="M32" s="1"/>
      <c r="N32" s="1"/>
      <c r="O32" s="23"/>
      <c r="P32" s="10"/>
      <c r="Q32" s="10"/>
      <c r="R32" s="10"/>
      <c r="S32" s="10"/>
      <c r="T32" s="40" t="s">
        <v>121</v>
      </c>
    </row>
    <row r="33" spans="2:20" ht="18.75" x14ac:dyDescent="0.25">
      <c r="B33" s="1">
        <v>24</v>
      </c>
      <c r="C33" s="1"/>
      <c r="D33" s="3" t="s">
        <v>125</v>
      </c>
      <c r="E33" s="6" t="s">
        <v>118</v>
      </c>
      <c r="F33" s="6" t="s">
        <v>118</v>
      </c>
      <c r="G33" s="28"/>
      <c r="H33" s="30"/>
      <c r="I33" s="28"/>
      <c r="J33" s="30">
        <v>20</v>
      </c>
      <c r="K33" s="7"/>
      <c r="L33" s="7" t="s">
        <v>120</v>
      </c>
      <c r="M33" s="1"/>
      <c r="N33" s="1"/>
      <c r="O33" s="23"/>
      <c r="P33" s="10"/>
      <c r="Q33" s="10"/>
      <c r="R33" s="10"/>
      <c r="S33" s="10"/>
      <c r="T33" s="40" t="s">
        <v>121</v>
      </c>
    </row>
    <row r="34" spans="2:20" ht="18.75" x14ac:dyDescent="0.25">
      <c r="B34" s="1">
        <v>25</v>
      </c>
      <c r="C34" s="1"/>
      <c r="D34" s="3" t="s">
        <v>126</v>
      </c>
      <c r="E34" s="6" t="s">
        <v>118</v>
      </c>
      <c r="F34" s="6" t="s">
        <v>118</v>
      </c>
      <c r="G34" s="28"/>
      <c r="H34" s="30"/>
      <c r="I34" s="28"/>
      <c r="J34" s="30">
        <v>10</v>
      </c>
      <c r="K34" s="7"/>
      <c r="L34" s="7" t="s">
        <v>120</v>
      </c>
      <c r="M34" s="1"/>
      <c r="N34" s="1"/>
      <c r="O34" s="23"/>
      <c r="P34" s="10"/>
      <c r="Q34" s="10"/>
      <c r="R34" s="10"/>
      <c r="S34" s="10"/>
      <c r="T34" s="40" t="s">
        <v>122</v>
      </c>
    </row>
    <row r="35" spans="2:20" ht="18.75" x14ac:dyDescent="0.25">
      <c r="B35" s="1">
        <v>26</v>
      </c>
      <c r="C35" s="1"/>
      <c r="D35" s="3" t="s">
        <v>127</v>
      </c>
      <c r="E35" s="6" t="s">
        <v>118</v>
      </c>
      <c r="F35" s="6" t="s">
        <v>118</v>
      </c>
      <c r="G35" s="28"/>
      <c r="H35" s="30"/>
      <c r="I35" s="28"/>
      <c r="J35" s="30">
        <v>5</v>
      </c>
      <c r="K35" s="7"/>
      <c r="L35" s="7" t="s">
        <v>120</v>
      </c>
      <c r="M35" s="1"/>
      <c r="N35" s="1"/>
      <c r="O35" s="23"/>
      <c r="P35" s="10"/>
      <c r="Q35" s="10"/>
      <c r="R35" s="10"/>
      <c r="S35" s="10"/>
      <c r="T35" s="40" t="s">
        <v>122</v>
      </c>
    </row>
    <row r="36" spans="2:20" ht="18.75" x14ac:dyDescent="0.25">
      <c r="B36" s="1">
        <v>27</v>
      </c>
      <c r="C36" s="1"/>
      <c r="D36" s="3" t="s">
        <v>113</v>
      </c>
      <c r="E36" s="6" t="s">
        <v>0</v>
      </c>
      <c r="F36" s="1" t="s">
        <v>0</v>
      </c>
      <c r="G36" s="4" t="s">
        <v>0</v>
      </c>
      <c r="H36" s="30"/>
      <c r="I36" s="28">
        <v>20000</v>
      </c>
      <c r="J36" s="30">
        <v>1</v>
      </c>
      <c r="K36" s="7">
        <f t="shared" si="2"/>
        <v>20000</v>
      </c>
      <c r="L36" s="7" t="s">
        <v>107</v>
      </c>
      <c r="M36" s="1"/>
      <c r="N36" s="1"/>
      <c r="O36" s="23"/>
      <c r="P36" s="10"/>
      <c r="Q36" s="10"/>
      <c r="R36" s="10"/>
      <c r="S36" s="10"/>
      <c r="T36" s="40"/>
    </row>
    <row r="37" spans="2:20" ht="18.75" x14ac:dyDescent="0.25">
      <c r="B37" s="1">
        <v>28</v>
      </c>
      <c r="C37" s="4" t="s">
        <v>0</v>
      </c>
      <c r="D37" s="3" t="s">
        <v>63</v>
      </c>
      <c r="E37" s="6" t="s">
        <v>0</v>
      </c>
      <c r="F37" s="4" t="s">
        <v>0</v>
      </c>
      <c r="G37" s="4" t="s">
        <v>0</v>
      </c>
      <c r="H37" s="4"/>
      <c r="I37" s="15">
        <v>10000</v>
      </c>
      <c r="J37" s="13" t="s">
        <v>65</v>
      </c>
      <c r="K37" s="7">
        <f t="shared" si="2"/>
        <v>10000</v>
      </c>
      <c r="L37" s="7"/>
      <c r="M37" s="1"/>
      <c r="N37" s="4"/>
      <c r="O37" s="23"/>
      <c r="P37" s="10"/>
      <c r="Q37" s="10"/>
      <c r="R37" s="10"/>
      <c r="S37" s="10"/>
      <c r="T37" s="4"/>
    </row>
    <row r="38" spans="2:20" ht="18.75" x14ac:dyDescent="0.25">
      <c r="B38" s="1">
        <v>29</v>
      </c>
      <c r="C38" s="4" t="s">
        <v>0</v>
      </c>
      <c r="D38" s="3" t="s">
        <v>2</v>
      </c>
      <c r="E38" s="6" t="s">
        <v>0</v>
      </c>
      <c r="F38" s="4" t="s">
        <v>0</v>
      </c>
      <c r="G38" s="4" t="s">
        <v>0</v>
      </c>
      <c r="H38" s="4"/>
      <c r="I38" s="5">
        <v>30000</v>
      </c>
      <c r="J38" s="13" t="s">
        <v>65</v>
      </c>
      <c r="K38" s="7">
        <f t="shared" ref="K38" si="3">I38*J38</f>
        <v>30000</v>
      </c>
      <c r="L38" s="7"/>
      <c r="M38" s="1"/>
      <c r="N38" s="4"/>
      <c r="O38" s="23"/>
      <c r="P38" s="10"/>
      <c r="Q38" s="10"/>
      <c r="R38" s="10"/>
      <c r="S38" s="10"/>
      <c r="T38" s="10"/>
    </row>
    <row r="39" spans="2:20" ht="18.75" x14ac:dyDescent="0.25">
      <c r="B39" s="1">
        <v>30</v>
      </c>
      <c r="C39" s="4" t="s">
        <v>0</v>
      </c>
      <c r="D39" s="39" t="s">
        <v>110</v>
      </c>
      <c r="E39" s="6" t="s">
        <v>0</v>
      </c>
      <c r="F39" s="4" t="s">
        <v>0</v>
      </c>
      <c r="G39" s="4" t="s">
        <v>0</v>
      </c>
      <c r="H39" s="4"/>
      <c r="I39" s="5"/>
      <c r="J39" s="13" t="s">
        <v>65</v>
      </c>
      <c r="K39" s="7">
        <f t="shared" si="2"/>
        <v>0</v>
      </c>
      <c r="L39" s="21"/>
      <c r="M39" s="1"/>
      <c r="N39" s="10"/>
      <c r="O39" s="23"/>
      <c r="P39" s="10"/>
      <c r="Q39" s="10"/>
      <c r="R39" s="10"/>
      <c r="S39" s="10"/>
      <c r="T39" s="10"/>
    </row>
    <row r="40" spans="2:20" ht="21" x14ac:dyDescent="0.25">
      <c r="K40" s="12">
        <f>SUM(K10:K39)</f>
        <v>285048.59999999998</v>
      </c>
    </row>
    <row r="42" spans="2:20" ht="26.25" x14ac:dyDescent="0.25">
      <c r="B42" s="66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20" ht="21" x14ac:dyDescent="0.35">
      <c r="B43" s="16" t="s">
        <v>3</v>
      </c>
      <c r="C43" s="17" t="s">
        <v>4</v>
      </c>
      <c r="D43" s="17" t="s">
        <v>5</v>
      </c>
      <c r="E43" s="17" t="s">
        <v>6</v>
      </c>
      <c r="F43" s="17" t="s">
        <v>7</v>
      </c>
      <c r="G43" s="17" t="s">
        <v>8</v>
      </c>
      <c r="H43" s="17" t="s">
        <v>9</v>
      </c>
      <c r="I43" s="18" t="s">
        <v>10</v>
      </c>
      <c r="J43" s="19" t="s">
        <v>11</v>
      </c>
      <c r="K43" s="18" t="s">
        <v>12</v>
      </c>
      <c r="L43" s="18" t="s">
        <v>13</v>
      </c>
      <c r="M43" s="17" t="s">
        <v>14</v>
      </c>
      <c r="N43" s="17" t="s">
        <v>15</v>
      </c>
      <c r="O43" s="17" t="s">
        <v>16</v>
      </c>
      <c r="P43" s="17" t="s">
        <v>17</v>
      </c>
      <c r="Q43" s="17" t="s">
        <v>18</v>
      </c>
      <c r="R43" s="17" t="s">
        <v>19</v>
      </c>
      <c r="S43" s="20" t="s">
        <v>20</v>
      </c>
      <c r="T43" s="22" t="s">
        <v>21</v>
      </c>
    </row>
    <row r="44" spans="2:20" ht="18.75" x14ac:dyDescent="0.25">
      <c r="B44" s="1">
        <v>1</v>
      </c>
      <c r="C44" s="2" t="s">
        <v>24</v>
      </c>
      <c r="D44" s="2" t="s">
        <v>23</v>
      </c>
      <c r="E44" s="1" t="s">
        <v>1</v>
      </c>
      <c r="F44" s="1" t="s">
        <v>1</v>
      </c>
      <c r="G44" s="25"/>
      <c r="H44" s="25"/>
      <c r="I44" s="60">
        <v>109000</v>
      </c>
      <c r="J44" s="62" t="s">
        <v>65</v>
      </c>
      <c r="K44" s="57">
        <f xml:space="preserve"> I44*J44</f>
        <v>109000</v>
      </c>
      <c r="L44" s="57" t="s">
        <v>22</v>
      </c>
      <c r="M44" s="47" t="s">
        <v>96</v>
      </c>
      <c r="N44" s="10"/>
      <c r="O44" s="23"/>
      <c r="P44" s="10"/>
      <c r="Q44" s="10"/>
      <c r="R44" s="10"/>
      <c r="S44" s="10"/>
      <c r="T44" s="7"/>
    </row>
    <row r="45" spans="2:20" ht="18.75" x14ac:dyDescent="0.25">
      <c r="B45" s="1">
        <v>2</v>
      </c>
      <c r="C45" s="2" t="s">
        <v>26</v>
      </c>
      <c r="D45" s="3" t="s">
        <v>27</v>
      </c>
      <c r="E45" s="1" t="s">
        <v>1</v>
      </c>
      <c r="F45" s="1" t="s">
        <v>1</v>
      </c>
      <c r="G45" s="25"/>
      <c r="H45" s="25"/>
      <c r="I45" s="64"/>
      <c r="J45" s="65"/>
      <c r="K45" s="58"/>
      <c r="L45" s="58"/>
      <c r="M45" s="48"/>
      <c r="N45" s="10"/>
      <c r="O45" s="23"/>
      <c r="P45" s="10"/>
      <c r="Q45" s="10"/>
      <c r="R45" s="10"/>
      <c r="S45" s="10"/>
      <c r="T45" s="7"/>
    </row>
    <row r="46" spans="2:20" ht="18.75" x14ac:dyDescent="0.25">
      <c r="B46" s="1">
        <v>3</v>
      </c>
      <c r="C46" s="2" t="s">
        <v>77</v>
      </c>
      <c r="D46" s="2" t="s">
        <v>79</v>
      </c>
      <c r="E46" s="1" t="s">
        <v>1</v>
      </c>
      <c r="F46" s="1" t="s">
        <v>1</v>
      </c>
      <c r="G46" s="25"/>
      <c r="H46" s="25"/>
      <c r="I46" s="64"/>
      <c r="J46" s="65"/>
      <c r="K46" s="58"/>
      <c r="L46" s="58"/>
      <c r="M46" s="48"/>
      <c r="N46" s="10"/>
      <c r="O46" s="23"/>
      <c r="P46" s="10"/>
      <c r="Q46" s="10"/>
      <c r="R46" s="10"/>
      <c r="S46" s="10"/>
      <c r="T46" s="7"/>
    </row>
    <row r="47" spans="2:20" ht="18.75" x14ac:dyDescent="0.25">
      <c r="B47" s="1">
        <v>4</v>
      </c>
      <c r="C47" s="2" t="s">
        <v>78</v>
      </c>
      <c r="D47" s="2" t="s">
        <v>80</v>
      </c>
      <c r="E47" s="1" t="s">
        <v>1</v>
      </c>
      <c r="F47" s="1" t="s">
        <v>1</v>
      </c>
      <c r="G47" s="25"/>
      <c r="H47" s="25"/>
      <c r="I47" s="64"/>
      <c r="J47" s="65"/>
      <c r="K47" s="58"/>
      <c r="L47" s="58"/>
      <c r="M47" s="48"/>
      <c r="N47" s="10"/>
      <c r="O47" s="23"/>
      <c r="P47" s="10"/>
      <c r="Q47" s="10"/>
      <c r="R47" s="10"/>
      <c r="S47" s="10"/>
      <c r="T47" s="7"/>
    </row>
    <row r="48" spans="2:20" ht="18.75" x14ac:dyDescent="0.25">
      <c r="B48" s="1">
        <v>5</v>
      </c>
      <c r="C48" s="2"/>
      <c r="D48" s="2" t="s">
        <v>91</v>
      </c>
      <c r="E48" s="1" t="s">
        <v>1</v>
      </c>
      <c r="F48" s="1" t="s">
        <v>1</v>
      </c>
      <c r="G48" s="25"/>
      <c r="H48" s="25"/>
      <c r="I48" s="64"/>
      <c r="J48" s="65"/>
      <c r="K48" s="58"/>
      <c r="L48" s="58"/>
      <c r="M48" s="48"/>
      <c r="N48" s="10"/>
      <c r="O48" s="23"/>
      <c r="P48" s="10"/>
      <c r="Q48" s="10"/>
      <c r="R48" s="10"/>
      <c r="S48" s="10"/>
      <c r="T48" s="7"/>
    </row>
    <row r="49" spans="2:20" ht="18.75" x14ac:dyDescent="0.25">
      <c r="B49" s="1">
        <v>6</v>
      </c>
      <c r="C49" s="2"/>
      <c r="D49" s="2" t="s">
        <v>92</v>
      </c>
      <c r="E49" s="1" t="s">
        <v>1</v>
      </c>
      <c r="F49" s="1" t="s">
        <v>1</v>
      </c>
      <c r="G49" s="25"/>
      <c r="H49" s="25"/>
      <c r="I49" s="61"/>
      <c r="J49" s="63"/>
      <c r="K49" s="59"/>
      <c r="L49" s="59"/>
      <c r="M49" s="49"/>
      <c r="N49" s="10"/>
      <c r="O49" s="23"/>
      <c r="P49" s="10"/>
      <c r="Q49" s="10"/>
      <c r="R49" s="10"/>
      <c r="S49" s="10"/>
      <c r="T49" s="7"/>
    </row>
    <row r="50" spans="2:20" ht="18.75" x14ac:dyDescent="0.25">
      <c r="B50" s="1">
        <v>7</v>
      </c>
      <c r="C50" s="2" t="s">
        <v>83</v>
      </c>
      <c r="D50" s="2" t="s">
        <v>81</v>
      </c>
      <c r="E50" s="1" t="s">
        <v>1</v>
      </c>
      <c r="F50" s="1" t="s">
        <v>1</v>
      </c>
      <c r="G50" s="25"/>
      <c r="H50" s="25"/>
      <c r="I50" s="60">
        <v>125000</v>
      </c>
      <c r="J50" s="62" t="s">
        <v>65</v>
      </c>
      <c r="K50" s="57">
        <f t="shared" ref="K50" si="4">I50*J50</f>
        <v>125000</v>
      </c>
      <c r="L50" s="57" t="s">
        <v>98</v>
      </c>
      <c r="M50" s="25"/>
      <c r="N50" s="10"/>
      <c r="O50" s="23"/>
      <c r="P50" s="10"/>
      <c r="Q50" s="10"/>
      <c r="R50" s="10"/>
      <c r="S50" s="10"/>
      <c r="T50" s="7"/>
    </row>
    <row r="51" spans="2:20" ht="18.75" x14ac:dyDescent="0.25">
      <c r="B51" s="1">
        <v>8</v>
      </c>
      <c r="C51" s="2" t="s">
        <v>86</v>
      </c>
      <c r="D51" s="2" t="s">
        <v>85</v>
      </c>
      <c r="E51" s="1" t="s">
        <v>1</v>
      </c>
      <c r="F51" s="1" t="s">
        <v>1</v>
      </c>
      <c r="G51" s="25"/>
      <c r="H51" s="25"/>
      <c r="I51" s="64"/>
      <c r="J51" s="65"/>
      <c r="K51" s="58"/>
      <c r="L51" s="58"/>
      <c r="M51" s="25"/>
      <c r="N51" s="10"/>
      <c r="O51" s="23"/>
      <c r="P51" s="10"/>
      <c r="Q51" s="10"/>
      <c r="R51" s="10"/>
      <c r="S51" s="10"/>
      <c r="T51" s="7"/>
    </row>
    <row r="52" spans="2:20" ht="18.75" x14ac:dyDescent="0.25">
      <c r="B52" s="1">
        <v>9</v>
      </c>
      <c r="C52" s="2" t="s">
        <v>87</v>
      </c>
      <c r="D52" s="2" t="s">
        <v>89</v>
      </c>
      <c r="E52" s="1" t="s">
        <v>1</v>
      </c>
      <c r="F52" s="1" t="s">
        <v>1</v>
      </c>
      <c r="G52" s="25"/>
      <c r="H52" s="25"/>
      <c r="I52" s="64"/>
      <c r="J52" s="65"/>
      <c r="K52" s="58"/>
      <c r="L52" s="58"/>
      <c r="M52" s="25"/>
      <c r="N52" s="10"/>
      <c r="O52" s="23"/>
      <c r="P52" s="10"/>
      <c r="Q52" s="10"/>
      <c r="R52" s="10"/>
      <c r="S52" s="10"/>
      <c r="T52" s="7"/>
    </row>
    <row r="53" spans="2:20" ht="18.75" x14ac:dyDescent="0.25">
      <c r="B53" s="1">
        <v>10</v>
      </c>
      <c r="C53" s="2" t="s">
        <v>88</v>
      </c>
      <c r="D53" s="2" t="s">
        <v>90</v>
      </c>
      <c r="E53" s="1" t="s">
        <v>1</v>
      </c>
      <c r="F53" s="1" t="s">
        <v>1</v>
      </c>
      <c r="G53" s="25"/>
      <c r="H53" s="25"/>
      <c r="I53" s="61"/>
      <c r="J53" s="63"/>
      <c r="K53" s="59"/>
      <c r="L53" s="59"/>
      <c r="M53" s="25"/>
      <c r="N53" s="10"/>
      <c r="O53" s="23"/>
      <c r="P53" s="10"/>
      <c r="Q53" s="10"/>
      <c r="R53" s="10"/>
      <c r="S53" s="10"/>
      <c r="T53" s="7"/>
    </row>
    <row r="54" spans="2:20" ht="18.75" x14ac:dyDescent="0.25">
      <c r="B54" s="1">
        <v>11</v>
      </c>
      <c r="C54" s="36" t="s">
        <v>99</v>
      </c>
      <c r="D54" s="2" t="s">
        <v>82</v>
      </c>
      <c r="E54" s="1" t="s">
        <v>1</v>
      </c>
      <c r="F54" s="1" t="s">
        <v>1</v>
      </c>
      <c r="G54" s="25"/>
      <c r="H54" s="25"/>
      <c r="I54" s="60">
        <v>28600</v>
      </c>
      <c r="J54" s="62" t="s">
        <v>65</v>
      </c>
      <c r="K54" s="57">
        <f t="shared" ref="K54" si="5">I54*J54</f>
        <v>28600</v>
      </c>
      <c r="L54" s="57" t="s">
        <v>22</v>
      </c>
      <c r="M54" s="25"/>
      <c r="N54" s="10"/>
      <c r="O54" s="23"/>
      <c r="P54" s="10"/>
      <c r="Q54" s="10"/>
      <c r="R54" s="10"/>
      <c r="S54" s="10"/>
      <c r="T54" s="7"/>
    </row>
    <row r="55" spans="2:20" ht="18.75" x14ac:dyDescent="0.25">
      <c r="B55" s="1">
        <v>12</v>
      </c>
      <c r="C55" s="2" t="s">
        <v>100</v>
      </c>
      <c r="D55" s="2" t="s">
        <v>84</v>
      </c>
      <c r="E55" s="1" t="s">
        <v>1</v>
      </c>
      <c r="F55" s="1" t="s">
        <v>1</v>
      </c>
      <c r="G55" s="25"/>
      <c r="H55" s="25"/>
      <c r="I55" s="61"/>
      <c r="J55" s="63"/>
      <c r="K55" s="59"/>
      <c r="L55" s="59"/>
      <c r="M55" s="25"/>
      <c r="N55" s="10"/>
      <c r="O55" s="23"/>
      <c r="P55" s="10"/>
      <c r="Q55" s="10"/>
      <c r="R55" s="10"/>
      <c r="S55" s="10"/>
      <c r="T55" s="7"/>
    </row>
    <row r="56" spans="2:20" ht="18.75" x14ac:dyDescent="0.25">
      <c r="B56" s="1">
        <v>13</v>
      </c>
      <c r="C56" s="2" t="s">
        <v>28</v>
      </c>
      <c r="D56" s="2" t="s">
        <v>29</v>
      </c>
      <c r="E56" s="1" t="s">
        <v>30</v>
      </c>
      <c r="F56" s="1" t="s">
        <v>31</v>
      </c>
      <c r="G56" s="25"/>
      <c r="H56" s="25"/>
      <c r="I56" s="26">
        <v>1690</v>
      </c>
      <c r="J56" s="27" t="s">
        <v>65</v>
      </c>
      <c r="K56" s="7">
        <f t="shared" ref="K56:K57" si="6">I56*J56</f>
        <v>1690</v>
      </c>
      <c r="L56" s="7" t="s">
        <v>32</v>
      </c>
      <c r="M56" s="1"/>
      <c r="N56" s="1"/>
      <c r="O56" s="23"/>
      <c r="P56" s="23"/>
      <c r="Q56" s="10"/>
      <c r="R56" s="10"/>
      <c r="S56" s="10"/>
      <c r="T56" s="7"/>
    </row>
    <row r="57" spans="2:20" ht="18.75" x14ac:dyDescent="0.25">
      <c r="B57" s="47">
        <v>14</v>
      </c>
      <c r="C57" s="47"/>
      <c r="D57" s="2" t="s">
        <v>101</v>
      </c>
      <c r="E57" s="1" t="s">
        <v>106</v>
      </c>
      <c r="F57" s="1" t="s">
        <v>106</v>
      </c>
      <c r="G57" s="25"/>
      <c r="H57" s="25"/>
      <c r="I57" s="51">
        <v>925000</v>
      </c>
      <c r="J57" s="54" t="s">
        <v>65</v>
      </c>
      <c r="K57" s="57">
        <f t="shared" si="6"/>
        <v>925000</v>
      </c>
      <c r="L57" s="57" t="s">
        <v>107</v>
      </c>
      <c r="M57" s="1"/>
      <c r="N57" s="1"/>
      <c r="O57" s="23"/>
      <c r="P57" s="23"/>
      <c r="Q57" s="10"/>
      <c r="R57" s="10"/>
      <c r="S57" s="10"/>
      <c r="T57" s="7"/>
    </row>
    <row r="58" spans="2:20" ht="18.75" x14ac:dyDescent="0.25">
      <c r="B58" s="48"/>
      <c r="C58" s="48"/>
      <c r="D58" s="2" t="s">
        <v>102</v>
      </c>
      <c r="E58" s="1" t="s">
        <v>106</v>
      </c>
      <c r="F58" s="1" t="s">
        <v>106</v>
      </c>
      <c r="G58" s="25"/>
      <c r="H58" s="25"/>
      <c r="I58" s="52"/>
      <c r="J58" s="55"/>
      <c r="K58" s="58"/>
      <c r="L58" s="58"/>
      <c r="M58" s="1"/>
      <c r="N58" s="1"/>
      <c r="O58" s="23"/>
      <c r="P58" s="23"/>
      <c r="Q58" s="10"/>
      <c r="R58" s="10"/>
      <c r="S58" s="10"/>
      <c r="T58" s="7"/>
    </row>
    <row r="59" spans="2:20" ht="18.75" x14ac:dyDescent="0.25">
      <c r="B59" s="48"/>
      <c r="C59" s="48"/>
      <c r="D59" s="2" t="s">
        <v>103</v>
      </c>
      <c r="E59" s="1" t="s">
        <v>106</v>
      </c>
      <c r="F59" s="1" t="s">
        <v>106</v>
      </c>
      <c r="G59" s="25"/>
      <c r="H59" s="25"/>
      <c r="I59" s="52"/>
      <c r="J59" s="55"/>
      <c r="K59" s="58"/>
      <c r="L59" s="58"/>
      <c r="M59" s="1"/>
      <c r="N59" s="1"/>
      <c r="O59" s="23"/>
      <c r="P59" s="23"/>
      <c r="Q59" s="10"/>
      <c r="R59" s="10"/>
      <c r="S59" s="10"/>
      <c r="T59" s="7"/>
    </row>
    <row r="60" spans="2:20" ht="18.75" x14ac:dyDescent="0.25">
      <c r="B60" s="48"/>
      <c r="C60" s="48"/>
      <c r="D60" s="2" t="s">
        <v>104</v>
      </c>
      <c r="E60" s="1" t="s">
        <v>106</v>
      </c>
      <c r="F60" s="1" t="s">
        <v>106</v>
      </c>
      <c r="G60" s="25"/>
      <c r="H60" s="25"/>
      <c r="I60" s="52"/>
      <c r="J60" s="55"/>
      <c r="K60" s="58"/>
      <c r="L60" s="58"/>
      <c r="M60" s="1"/>
      <c r="N60" s="1"/>
      <c r="O60" s="23"/>
      <c r="P60" s="23"/>
      <c r="Q60" s="10"/>
      <c r="R60" s="10"/>
      <c r="S60" s="10"/>
      <c r="T60" s="7"/>
    </row>
    <row r="61" spans="2:20" ht="18.75" x14ac:dyDescent="0.25">
      <c r="B61" s="49"/>
      <c r="C61" s="49"/>
      <c r="D61" s="2" t="s">
        <v>105</v>
      </c>
      <c r="E61" s="1" t="s">
        <v>106</v>
      </c>
      <c r="F61" s="1" t="s">
        <v>106</v>
      </c>
      <c r="G61" s="25"/>
      <c r="H61" s="25"/>
      <c r="I61" s="53"/>
      <c r="J61" s="56"/>
      <c r="K61" s="59"/>
      <c r="L61" s="59"/>
      <c r="M61" s="1"/>
      <c r="N61" s="1"/>
      <c r="O61" s="23"/>
      <c r="P61" s="23"/>
      <c r="Q61" s="10"/>
      <c r="R61" s="10"/>
      <c r="S61" s="10"/>
      <c r="T61" s="7"/>
    </row>
    <row r="62" spans="2:20" ht="18.75" x14ac:dyDescent="0.25">
      <c r="B62" s="34">
        <v>15</v>
      </c>
      <c r="C62" s="4" t="s">
        <v>0</v>
      </c>
      <c r="D62" s="2" t="s">
        <v>117</v>
      </c>
      <c r="E62" s="1" t="s">
        <v>118</v>
      </c>
      <c r="F62" s="1" t="s">
        <v>118</v>
      </c>
      <c r="G62" s="25"/>
      <c r="H62" s="25"/>
      <c r="I62" s="37"/>
      <c r="J62" s="38" t="s">
        <v>128</v>
      </c>
      <c r="K62" s="33"/>
      <c r="L62" s="33" t="s">
        <v>120</v>
      </c>
      <c r="M62" s="1"/>
      <c r="N62" s="1"/>
      <c r="O62" s="23"/>
      <c r="P62" s="23"/>
      <c r="Q62" s="10"/>
      <c r="R62" s="10"/>
      <c r="S62" s="10"/>
      <c r="T62" s="7" t="s">
        <v>121</v>
      </c>
    </row>
    <row r="63" spans="2:20" ht="18.75" x14ac:dyDescent="0.25">
      <c r="B63" s="34">
        <v>16</v>
      </c>
      <c r="C63" s="4" t="s">
        <v>0</v>
      </c>
      <c r="D63" s="2" t="s">
        <v>114</v>
      </c>
      <c r="E63" s="1" t="s">
        <v>118</v>
      </c>
      <c r="F63" s="1" t="s">
        <v>118</v>
      </c>
      <c r="G63" s="25"/>
      <c r="H63" s="25"/>
      <c r="I63" s="37"/>
      <c r="J63" s="38" t="s">
        <v>95</v>
      </c>
      <c r="K63" s="33"/>
      <c r="L63" s="33" t="s">
        <v>120</v>
      </c>
      <c r="M63" s="1"/>
      <c r="N63" s="1"/>
      <c r="O63" s="23"/>
      <c r="P63" s="23"/>
      <c r="Q63" s="10"/>
      <c r="R63" s="10"/>
      <c r="S63" s="10"/>
      <c r="T63" s="7" t="s">
        <v>121</v>
      </c>
    </row>
    <row r="64" spans="2:20" ht="18.75" x14ac:dyDescent="0.25">
      <c r="B64" s="34">
        <v>17</v>
      </c>
      <c r="C64" s="4" t="s">
        <v>0</v>
      </c>
      <c r="D64" s="2" t="s">
        <v>115</v>
      </c>
      <c r="E64" s="1" t="s">
        <v>118</v>
      </c>
      <c r="F64" s="1" t="s">
        <v>118</v>
      </c>
      <c r="G64" s="25"/>
      <c r="H64" s="25"/>
      <c r="I64" s="37"/>
      <c r="J64" s="38" t="s">
        <v>119</v>
      </c>
      <c r="K64" s="33"/>
      <c r="L64" s="33" t="s">
        <v>120</v>
      </c>
      <c r="M64" s="1"/>
      <c r="N64" s="1"/>
      <c r="O64" s="23"/>
      <c r="P64" s="23"/>
      <c r="Q64" s="10"/>
      <c r="R64" s="10"/>
      <c r="S64" s="10"/>
      <c r="T64" s="7" t="s">
        <v>123</v>
      </c>
    </row>
    <row r="65" spans="2:20" ht="18.75" x14ac:dyDescent="0.25">
      <c r="B65" s="34">
        <v>18</v>
      </c>
      <c r="C65" s="4" t="s">
        <v>0</v>
      </c>
      <c r="D65" s="2" t="s">
        <v>116</v>
      </c>
      <c r="E65" s="1" t="s">
        <v>118</v>
      </c>
      <c r="F65" s="1" t="s">
        <v>118</v>
      </c>
      <c r="G65" s="25"/>
      <c r="H65" s="25"/>
      <c r="I65" s="37"/>
      <c r="J65" s="38" t="s">
        <v>119</v>
      </c>
      <c r="K65" s="33"/>
      <c r="L65" s="33" t="s">
        <v>120</v>
      </c>
      <c r="M65" s="1"/>
      <c r="N65" s="1"/>
      <c r="O65" s="23"/>
      <c r="P65" s="23"/>
      <c r="Q65" s="10"/>
      <c r="R65" s="10"/>
      <c r="S65" s="10"/>
      <c r="T65" s="7" t="s">
        <v>123</v>
      </c>
    </row>
    <row r="66" spans="2:20" ht="18.75" x14ac:dyDescent="0.25">
      <c r="B66" s="34">
        <v>19</v>
      </c>
      <c r="C66" s="4" t="s">
        <v>0</v>
      </c>
      <c r="D66" s="2" t="s">
        <v>129</v>
      </c>
      <c r="E66" s="1" t="s">
        <v>118</v>
      </c>
      <c r="F66" s="1" t="s">
        <v>118</v>
      </c>
      <c r="G66" s="25"/>
      <c r="H66" s="25"/>
      <c r="I66" s="37"/>
      <c r="J66" s="38" t="s">
        <v>130</v>
      </c>
      <c r="K66" s="33"/>
      <c r="L66" s="33" t="s">
        <v>120</v>
      </c>
      <c r="M66" s="1"/>
      <c r="N66" s="1"/>
      <c r="O66" s="23"/>
      <c r="P66" s="23"/>
      <c r="Q66" s="10"/>
      <c r="R66" s="10"/>
      <c r="S66" s="10"/>
      <c r="T66" s="7"/>
    </row>
    <row r="67" spans="2:20" ht="18.75" x14ac:dyDescent="0.25">
      <c r="B67" s="34">
        <v>20</v>
      </c>
      <c r="C67" s="4" t="s">
        <v>0</v>
      </c>
      <c r="D67" s="3" t="s">
        <v>63</v>
      </c>
      <c r="E67" s="14"/>
      <c r="F67" s="14"/>
      <c r="G67" s="4"/>
      <c r="H67" s="4"/>
      <c r="I67" s="15">
        <v>100000</v>
      </c>
      <c r="J67" s="13" t="s">
        <v>65</v>
      </c>
      <c r="K67" s="7">
        <f t="shared" ref="K67:K68" si="7">I67*J67</f>
        <v>100000</v>
      </c>
      <c r="L67" s="7"/>
      <c r="M67" s="1"/>
      <c r="N67" s="4"/>
      <c r="O67" s="23"/>
      <c r="P67" s="10"/>
      <c r="Q67" s="10"/>
      <c r="R67" s="10"/>
      <c r="S67" s="10"/>
      <c r="T67" s="10"/>
    </row>
    <row r="68" spans="2:20" ht="18.75" x14ac:dyDescent="0.25">
      <c r="B68" s="34">
        <v>21</v>
      </c>
      <c r="C68" s="4" t="s">
        <v>0</v>
      </c>
      <c r="D68" s="3" t="s">
        <v>2</v>
      </c>
      <c r="E68" s="6" t="s">
        <v>0</v>
      </c>
      <c r="F68" s="4" t="s">
        <v>0</v>
      </c>
      <c r="G68" s="4" t="s">
        <v>0</v>
      </c>
      <c r="H68" s="4"/>
      <c r="I68" s="31">
        <v>400000</v>
      </c>
      <c r="J68" s="13" t="s">
        <v>65</v>
      </c>
      <c r="K68" s="7">
        <f t="shared" si="7"/>
        <v>400000</v>
      </c>
      <c r="L68" s="21"/>
      <c r="M68" s="1"/>
      <c r="N68" s="10"/>
      <c r="O68" s="23"/>
      <c r="P68" s="10"/>
      <c r="Q68" s="10"/>
      <c r="R68" s="10"/>
      <c r="S68" s="10"/>
      <c r="T68" s="10"/>
    </row>
    <row r="69" spans="2:20" ht="21" x14ac:dyDescent="0.25">
      <c r="K69" s="12">
        <f>SUM(K44:K68)</f>
        <v>1689290</v>
      </c>
    </row>
    <row r="71" spans="2:20" ht="26.25" x14ac:dyDescent="0.25">
      <c r="B71" s="66" t="s">
        <v>93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2:20" ht="21" x14ac:dyDescent="0.35">
      <c r="B72" s="16" t="s">
        <v>3</v>
      </c>
      <c r="C72" s="17" t="s">
        <v>4</v>
      </c>
      <c r="D72" s="17" t="s">
        <v>5</v>
      </c>
      <c r="E72" s="17" t="s">
        <v>6</v>
      </c>
      <c r="F72" s="17" t="s">
        <v>7</v>
      </c>
      <c r="G72" s="17" t="s">
        <v>8</v>
      </c>
      <c r="H72" s="17" t="s">
        <v>9</v>
      </c>
      <c r="I72" s="18" t="s">
        <v>10</v>
      </c>
      <c r="J72" s="19" t="s">
        <v>11</v>
      </c>
      <c r="K72" s="18" t="s">
        <v>12</v>
      </c>
      <c r="L72" s="18" t="s">
        <v>13</v>
      </c>
      <c r="M72" s="17" t="s">
        <v>14</v>
      </c>
      <c r="N72" s="17" t="s">
        <v>15</v>
      </c>
      <c r="O72" s="17" t="s">
        <v>16</v>
      </c>
      <c r="P72" s="17" t="s">
        <v>17</v>
      </c>
      <c r="Q72" s="17" t="s">
        <v>18</v>
      </c>
      <c r="R72" s="17" t="s">
        <v>19</v>
      </c>
      <c r="S72" s="20" t="s">
        <v>20</v>
      </c>
      <c r="T72" s="22" t="s">
        <v>21</v>
      </c>
    </row>
    <row r="73" spans="2:20" ht="18.75" x14ac:dyDescent="0.25">
      <c r="B73" s="1">
        <v>1</v>
      </c>
      <c r="C73" s="2" t="s">
        <v>24</v>
      </c>
      <c r="D73" s="2" t="s">
        <v>23</v>
      </c>
      <c r="E73" s="1" t="s">
        <v>1</v>
      </c>
      <c r="F73" s="1" t="s">
        <v>1</v>
      </c>
      <c r="G73" s="25"/>
      <c r="H73" s="25"/>
      <c r="I73" s="60">
        <v>109000</v>
      </c>
      <c r="J73" s="62" t="s">
        <v>65</v>
      </c>
      <c r="K73" s="57">
        <f xml:space="preserve"> I73*J73</f>
        <v>109000</v>
      </c>
      <c r="L73" s="57" t="s">
        <v>22</v>
      </c>
      <c r="M73" s="47" t="s">
        <v>97</v>
      </c>
      <c r="N73" s="10"/>
      <c r="O73" s="23"/>
      <c r="P73" s="10"/>
      <c r="Q73" s="10"/>
      <c r="R73" s="10"/>
      <c r="S73" s="10"/>
      <c r="T73" s="7"/>
    </row>
    <row r="74" spans="2:20" ht="18.75" x14ac:dyDescent="0.25">
      <c r="B74" s="1">
        <v>2</v>
      </c>
      <c r="C74" s="2" t="s">
        <v>26</v>
      </c>
      <c r="D74" s="3" t="s">
        <v>27</v>
      </c>
      <c r="E74" s="1" t="s">
        <v>1</v>
      </c>
      <c r="F74" s="1" t="s">
        <v>1</v>
      </c>
      <c r="G74" s="25"/>
      <c r="H74" s="25"/>
      <c r="I74" s="64"/>
      <c r="J74" s="65"/>
      <c r="K74" s="58"/>
      <c r="L74" s="58"/>
      <c r="M74" s="48"/>
      <c r="N74" s="10"/>
      <c r="O74" s="23"/>
      <c r="P74" s="10"/>
      <c r="Q74" s="10"/>
      <c r="R74" s="10"/>
      <c r="S74" s="10"/>
      <c r="T74" s="7"/>
    </row>
    <row r="75" spans="2:20" ht="18.75" x14ac:dyDescent="0.25">
      <c r="B75" s="1">
        <v>3</v>
      </c>
      <c r="C75" s="2" t="s">
        <v>77</v>
      </c>
      <c r="D75" s="2" t="s">
        <v>79</v>
      </c>
      <c r="E75" s="1" t="s">
        <v>1</v>
      </c>
      <c r="F75" s="1" t="s">
        <v>1</v>
      </c>
      <c r="G75" s="25"/>
      <c r="H75" s="25"/>
      <c r="I75" s="64"/>
      <c r="J75" s="65"/>
      <c r="K75" s="58"/>
      <c r="L75" s="58"/>
      <c r="M75" s="48"/>
      <c r="N75" s="10"/>
      <c r="O75" s="23"/>
      <c r="P75" s="10"/>
      <c r="Q75" s="10"/>
      <c r="R75" s="10"/>
      <c r="S75" s="10"/>
      <c r="T75" s="7"/>
    </row>
    <row r="76" spans="2:20" ht="18.75" x14ac:dyDescent="0.25">
      <c r="B76" s="1">
        <v>4</v>
      </c>
      <c r="C76" s="2" t="s">
        <v>78</v>
      </c>
      <c r="D76" s="2" t="s">
        <v>80</v>
      </c>
      <c r="E76" s="1" t="s">
        <v>1</v>
      </c>
      <c r="F76" s="1" t="s">
        <v>1</v>
      </c>
      <c r="G76" s="25"/>
      <c r="H76" s="25"/>
      <c r="I76" s="64"/>
      <c r="J76" s="65"/>
      <c r="K76" s="58"/>
      <c r="L76" s="58"/>
      <c r="M76" s="48"/>
      <c r="N76" s="10"/>
      <c r="O76" s="23"/>
      <c r="P76" s="10"/>
      <c r="Q76" s="10"/>
      <c r="R76" s="10"/>
      <c r="S76" s="10"/>
      <c r="T76" s="7"/>
    </row>
    <row r="77" spans="2:20" ht="18.75" x14ac:dyDescent="0.25">
      <c r="B77" s="1">
        <v>5</v>
      </c>
      <c r="C77" s="2"/>
      <c r="D77" s="2" t="s">
        <v>91</v>
      </c>
      <c r="E77" s="1" t="s">
        <v>1</v>
      </c>
      <c r="F77" s="1" t="s">
        <v>1</v>
      </c>
      <c r="G77" s="25"/>
      <c r="H77" s="25"/>
      <c r="I77" s="64"/>
      <c r="J77" s="65"/>
      <c r="K77" s="58"/>
      <c r="L77" s="58"/>
      <c r="M77" s="48"/>
      <c r="N77" s="10"/>
      <c r="O77" s="23"/>
      <c r="P77" s="10"/>
      <c r="Q77" s="10"/>
      <c r="R77" s="10"/>
      <c r="S77" s="10"/>
      <c r="T77" s="7"/>
    </row>
    <row r="78" spans="2:20" ht="18.75" x14ac:dyDescent="0.25">
      <c r="B78" s="1">
        <v>6</v>
      </c>
      <c r="C78" s="2"/>
      <c r="D78" s="2" t="s">
        <v>92</v>
      </c>
      <c r="E78" s="1" t="s">
        <v>1</v>
      </c>
      <c r="F78" s="1" t="s">
        <v>1</v>
      </c>
      <c r="G78" s="25"/>
      <c r="H78" s="25"/>
      <c r="I78" s="61"/>
      <c r="J78" s="63"/>
      <c r="K78" s="59"/>
      <c r="L78" s="59"/>
      <c r="M78" s="49"/>
      <c r="N78" s="10"/>
      <c r="O78" s="23"/>
      <c r="P78" s="10"/>
      <c r="Q78" s="10"/>
      <c r="R78" s="10"/>
      <c r="S78" s="10"/>
      <c r="T78" s="7"/>
    </row>
    <row r="79" spans="2:20" ht="18.75" x14ac:dyDescent="0.25">
      <c r="B79" s="1">
        <v>7</v>
      </c>
      <c r="C79" s="2" t="s">
        <v>83</v>
      </c>
      <c r="D79" s="2" t="s">
        <v>81</v>
      </c>
      <c r="E79" s="1" t="s">
        <v>1</v>
      </c>
      <c r="F79" s="1" t="s">
        <v>1</v>
      </c>
      <c r="G79" s="25"/>
      <c r="H79" s="25"/>
      <c r="I79" s="60">
        <v>125000</v>
      </c>
      <c r="J79" s="62" t="s">
        <v>65</v>
      </c>
      <c r="K79" s="57">
        <f t="shared" ref="K79" si="8">I79*J79</f>
        <v>125000</v>
      </c>
      <c r="L79" s="57" t="s">
        <v>98</v>
      </c>
      <c r="M79" s="25"/>
      <c r="N79" s="10"/>
      <c r="O79" s="23"/>
      <c r="P79" s="10"/>
      <c r="Q79" s="10"/>
      <c r="R79" s="10"/>
      <c r="S79" s="10"/>
      <c r="T79" s="7"/>
    </row>
    <row r="80" spans="2:20" ht="18.75" x14ac:dyDescent="0.25">
      <c r="B80" s="1">
        <v>8</v>
      </c>
      <c r="C80" s="2" t="s">
        <v>86</v>
      </c>
      <c r="D80" s="2" t="s">
        <v>85</v>
      </c>
      <c r="E80" s="1" t="s">
        <v>1</v>
      </c>
      <c r="F80" s="1" t="s">
        <v>1</v>
      </c>
      <c r="G80" s="25"/>
      <c r="H80" s="25"/>
      <c r="I80" s="64"/>
      <c r="J80" s="65"/>
      <c r="K80" s="58"/>
      <c r="L80" s="58"/>
      <c r="M80" s="25"/>
      <c r="N80" s="10"/>
      <c r="O80" s="23"/>
      <c r="P80" s="10"/>
      <c r="Q80" s="10"/>
      <c r="R80" s="10"/>
      <c r="S80" s="10"/>
      <c r="T80" s="7"/>
    </row>
    <row r="81" spans="2:20" ht="18.75" x14ac:dyDescent="0.25">
      <c r="B81" s="1">
        <v>9</v>
      </c>
      <c r="C81" s="2" t="s">
        <v>87</v>
      </c>
      <c r="D81" s="2" t="s">
        <v>89</v>
      </c>
      <c r="E81" s="1" t="s">
        <v>1</v>
      </c>
      <c r="F81" s="1" t="s">
        <v>1</v>
      </c>
      <c r="G81" s="25"/>
      <c r="H81" s="25"/>
      <c r="I81" s="64"/>
      <c r="J81" s="65"/>
      <c r="K81" s="58"/>
      <c r="L81" s="58"/>
      <c r="M81" s="25"/>
      <c r="N81" s="10"/>
      <c r="O81" s="23"/>
      <c r="P81" s="10"/>
      <c r="Q81" s="10"/>
      <c r="R81" s="10"/>
      <c r="S81" s="10"/>
      <c r="T81" s="7"/>
    </row>
    <row r="82" spans="2:20" ht="18.75" x14ac:dyDescent="0.25">
      <c r="B82" s="1">
        <v>10</v>
      </c>
      <c r="C82" s="2" t="s">
        <v>88</v>
      </c>
      <c r="D82" s="2" t="s">
        <v>90</v>
      </c>
      <c r="E82" s="1" t="s">
        <v>1</v>
      </c>
      <c r="F82" s="1" t="s">
        <v>1</v>
      </c>
      <c r="G82" s="25"/>
      <c r="H82" s="25"/>
      <c r="I82" s="61"/>
      <c r="J82" s="63"/>
      <c r="K82" s="59"/>
      <c r="L82" s="59"/>
      <c r="M82" s="25"/>
      <c r="N82" s="10"/>
      <c r="O82" s="23"/>
      <c r="P82" s="10"/>
      <c r="Q82" s="10"/>
      <c r="R82" s="10"/>
      <c r="S82" s="10"/>
      <c r="T82" s="7"/>
    </row>
    <row r="83" spans="2:20" ht="18.75" x14ac:dyDescent="0.25">
      <c r="B83" s="1">
        <v>11</v>
      </c>
      <c r="C83" s="36" t="s">
        <v>99</v>
      </c>
      <c r="D83" s="2" t="s">
        <v>82</v>
      </c>
      <c r="E83" s="1" t="s">
        <v>1</v>
      </c>
      <c r="F83" s="1" t="s">
        <v>1</v>
      </c>
      <c r="G83" s="25"/>
      <c r="H83" s="25"/>
      <c r="I83" s="60">
        <v>28600</v>
      </c>
      <c r="J83" s="62" t="s">
        <v>65</v>
      </c>
      <c r="K83" s="57">
        <f t="shared" ref="K83:K97" si="9">I83*J83</f>
        <v>28600</v>
      </c>
      <c r="L83" s="57" t="s">
        <v>22</v>
      </c>
      <c r="M83" s="25"/>
      <c r="N83" s="10"/>
      <c r="O83" s="23"/>
      <c r="P83" s="10"/>
      <c r="Q83" s="10"/>
      <c r="R83" s="10"/>
      <c r="S83" s="10"/>
      <c r="T83" s="7"/>
    </row>
    <row r="84" spans="2:20" ht="18.75" x14ac:dyDescent="0.25">
      <c r="B84" s="1">
        <v>12</v>
      </c>
      <c r="C84" s="2" t="s">
        <v>100</v>
      </c>
      <c r="D84" s="2" t="s">
        <v>84</v>
      </c>
      <c r="E84" s="1" t="s">
        <v>1</v>
      </c>
      <c r="F84" s="1" t="s">
        <v>1</v>
      </c>
      <c r="G84" s="25"/>
      <c r="H84" s="25"/>
      <c r="I84" s="61"/>
      <c r="J84" s="63"/>
      <c r="K84" s="59"/>
      <c r="L84" s="59"/>
      <c r="M84" s="25"/>
      <c r="N84" s="10"/>
      <c r="O84" s="23"/>
      <c r="P84" s="10"/>
      <c r="Q84" s="10"/>
      <c r="R84" s="10"/>
      <c r="S84" s="10"/>
      <c r="T84" s="7"/>
    </row>
    <row r="85" spans="2:20" ht="18.75" x14ac:dyDescent="0.25">
      <c r="B85" s="1">
        <v>13</v>
      </c>
      <c r="C85" s="2" t="s">
        <v>28</v>
      </c>
      <c r="D85" s="2" t="s">
        <v>29</v>
      </c>
      <c r="E85" s="1" t="s">
        <v>30</v>
      </c>
      <c r="F85" s="1" t="s">
        <v>31</v>
      </c>
      <c r="G85" s="25"/>
      <c r="H85" s="25"/>
      <c r="I85" s="26">
        <v>1690</v>
      </c>
      <c r="J85" s="27" t="s">
        <v>65</v>
      </c>
      <c r="K85" s="7">
        <f t="shared" si="9"/>
        <v>1690</v>
      </c>
      <c r="L85" s="7" t="s">
        <v>32</v>
      </c>
      <c r="M85" s="1"/>
      <c r="N85" s="1"/>
      <c r="O85" s="23"/>
      <c r="P85" s="23"/>
      <c r="Q85" s="10"/>
      <c r="R85" s="10"/>
      <c r="S85" s="10"/>
      <c r="T85" s="7"/>
    </row>
    <row r="86" spans="2:20" ht="18.75" x14ac:dyDescent="0.25">
      <c r="B86" s="47">
        <v>14</v>
      </c>
      <c r="C86" s="47"/>
      <c r="D86" s="2" t="s">
        <v>101</v>
      </c>
      <c r="E86" s="1" t="s">
        <v>106</v>
      </c>
      <c r="F86" s="1" t="s">
        <v>106</v>
      </c>
      <c r="G86" s="25"/>
      <c r="H86" s="25"/>
      <c r="I86" s="51">
        <v>925000</v>
      </c>
      <c r="J86" s="54" t="s">
        <v>65</v>
      </c>
      <c r="K86" s="57">
        <f t="shared" si="9"/>
        <v>925000</v>
      </c>
      <c r="L86" s="57" t="s">
        <v>107</v>
      </c>
      <c r="M86" s="1"/>
      <c r="N86" s="1"/>
      <c r="O86" s="23"/>
      <c r="P86" s="23"/>
      <c r="Q86" s="10"/>
      <c r="R86" s="10"/>
      <c r="S86" s="10"/>
      <c r="T86" s="7"/>
    </row>
    <row r="87" spans="2:20" ht="18.75" x14ac:dyDescent="0.25">
      <c r="B87" s="48"/>
      <c r="C87" s="48"/>
      <c r="D87" s="2" t="s">
        <v>102</v>
      </c>
      <c r="E87" s="1" t="s">
        <v>106</v>
      </c>
      <c r="F87" s="1" t="s">
        <v>106</v>
      </c>
      <c r="G87" s="25"/>
      <c r="H87" s="25"/>
      <c r="I87" s="52"/>
      <c r="J87" s="55"/>
      <c r="K87" s="58"/>
      <c r="L87" s="58"/>
      <c r="M87" s="1"/>
      <c r="N87" s="1"/>
      <c r="O87" s="23"/>
      <c r="P87" s="23"/>
      <c r="Q87" s="10"/>
      <c r="R87" s="10"/>
      <c r="S87" s="10"/>
      <c r="T87" s="7"/>
    </row>
    <row r="88" spans="2:20" ht="18.75" x14ac:dyDescent="0.25">
      <c r="B88" s="48"/>
      <c r="C88" s="48"/>
      <c r="D88" s="2" t="s">
        <v>103</v>
      </c>
      <c r="E88" s="1" t="s">
        <v>106</v>
      </c>
      <c r="F88" s="1" t="s">
        <v>106</v>
      </c>
      <c r="G88" s="25"/>
      <c r="H88" s="25"/>
      <c r="I88" s="52"/>
      <c r="J88" s="55"/>
      <c r="K88" s="58"/>
      <c r="L88" s="58"/>
      <c r="M88" s="1"/>
      <c r="N88" s="1"/>
      <c r="O88" s="23"/>
      <c r="P88" s="23"/>
      <c r="Q88" s="10"/>
      <c r="R88" s="10"/>
      <c r="S88" s="10"/>
      <c r="T88" s="7"/>
    </row>
    <row r="89" spans="2:20" ht="18.75" x14ac:dyDescent="0.25">
      <c r="B89" s="48"/>
      <c r="C89" s="48"/>
      <c r="D89" s="2" t="s">
        <v>104</v>
      </c>
      <c r="E89" s="1" t="s">
        <v>106</v>
      </c>
      <c r="F89" s="1" t="s">
        <v>106</v>
      </c>
      <c r="G89" s="25"/>
      <c r="H89" s="25"/>
      <c r="I89" s="52"/>
      <c r="J89" s="55"/>
      <c r="K89" s="58"/>
      <c r="L89" s="58"/>
      <c r="M89" s="1"/>
      <c r="N89" s="1"/>
      <c r="O89" s="23"/>
      <c r="P89" s="23"/>
      <c r="Q89" s="10"/>
      <c r="R89" s="10"/>
      <c r="S89" s="10"/>
      <c r="T89" s="7"/>
    </row>
    <row r="90" spans="2:20" ht="18.75" x14ac:dyDescent="0.25">
      <c r="B90" s="49"/>
      <c r="C90" s="49"/>
      <c r="D90" s="2" t="s">
        <v>105</v>
      </c>
      <c r="E90" s="1" t="s">
        <v>106</v>
      </c>
      <c r="F90" s="1" t="s">
        <v>106</v>
      </c>
      <c r="G90" s="25"/>
      <c r="H90" s="25"/>
      <c r="I90" s="53"/>
      <c r="J90" s="56"/>
      <c r="K90" s="59"/>
      <c r="L90" s="59"/>
      <c r="M90" s="1"/>
      <c r="N90" s="1"/>
      <c r="O90" s="23"/>
      <c r="P90" s="23"/>
      <c r="Q90" s="10"/>
      <c r="R90" s="10"/>
      <c r="S90" s="10"/>
      <c r="T90" s="7"/>
    </row>
    <row r="91" spans="2:20" ht="18.75" x14ac:dyDescent="0.25">
      <c r="B91" s="34">
        <v>15</v>
      </c>
      <c r="C91" s="4" t="s">
        <v>0</v>
      </c>
      <c r="D91" s="2" t="s">
        <v>117</v>
      </c>
      <c r="E91" s="1" t="s">
        <v>118</v>
      </c>
      <c r="F91" s="1" t="s">
        <v>118</v>
      </c>
      <c r="G91" s="25"/>
      <c r="H91" s="25"/>
      <c r="I91" s="37"/>
      <c r="J91" s="38" t="s">
        <v>128</v>
      </c>
      <c r="K91" s="33"/>
      <c r="L91" s="33" t="s">
        <v>120</v>
      </c>
      <c r="M91" s="1"/>
      <c r="N91" s="1"/>
      <c r="O91" s="23"/>
      <c r="P91" s="23"/>
      <c r="Q91" s="10"/>
      <c r="R91" s="10"/>
      <c r="S91" s="10"/>
      <c r="T91" s="7" t="s">
        <v>121</v>
      </c>
    </row>
    <row r="92" spans="2:20" ht="18.75" x14ac:dyDescent="0.25">
      <c r="B92" s="34">
        <v>16</v>
      </c>
      <c r="C92" s="4" t="s">
        <v>0</v>
      </c>
      <c r="D92" s="2" t="s">
        <v>114</v>
      </c>
      <c r="E92" s="1" t="s">
        <v>118</v>
      </c>
      <c r="F92" s="1" t="s">
        <v>118</v>
      </c>
      <c r="G92" s="25"/>
      <c r="H92" s="25"/>
      <c r="I92" s="37"/>
      <c r="J92" s="38" t="s">
        <v>95</v>
      </c>
      <c r="K92" s="33"/>
      <c r="L92" s="33" t="s">
        <v>120</v>
      </c>
      <c r="M92" s="1"/>
      <c r="N92" s="1"/>
      <c r="O92" s="23"/>
      <c r="P92" s="23"/>
      <c r="Q92" s="10"/>
      <c r="R92" s="10"/>
      <c r="S92" s="10"/>
      <c r="T92" s="7" t="s">
        <v>121</v>
      </c>
    </row>
    <row r="93" spans="2:20" ht="18.75" x14ac:dyDescent="0.25">
      <c r="B93" s="34">
        <v>17</v>
      </c>
      <c r="C93" s="4" t="s">
        <v>0</v>
      </c>
      <c r="D93" s="2" t="s">
        <v>115</v>
      </c>
      <c r="E93" s="1" t="s">
        <v>118</v>
      </c>
      <c r="F93" s="1" t="s">
        <v>118</v>
      </c>
      <c r="G93" s="25"/>
      <c r="H93" s="25"/>
      <c r="I93" s="37"/>
      <c r="J93" s="38" t="s">
        <v>119</v>
      </c>
      <c r="K93" s="33"/>
      <c r="L93" s="33" t="s">
        <v>120</v>
      </c>
      <c r="M93" s="1"/>
      <c r="N93" s="1"/>
      <c r="O93" s="23"/>
      <c r="P93" s="23"/>
      <c r="Q93" s="10"/>
      <c r="R93" s="10"/>
      <c r="S93" s="10"/>
      <c r="T93" s="7" t="s">
        <v>123</v>
      </c>
    </row>
    <row r="94" spans="2:20" ht="18.75" x14ac:dyDescent="0.25">
      <c r="B94" s="34">
        <v>18</v>
      </c>
      <c r="C94" s="4" t="s">
        <v>0</v>
      </c>
      <c r="D94" s="2" t="s">
        <v>116</v>
      </c>
      <c r="E94" s="1" t="s">
        <v>118</v>
      </c>
      <c r="F94" s="1" t="s">
        <v>118</v>
      </c>
      <c r="G94" s="25"/>
      <c r="H94" s="25"/>
      <c r="I94" s="37"/>
      <c r="J94" s="38" t="s">
        <v>119</v>
      </c>
      <c r="K94" s="33"/>
      <c r="L94" s="33" t="s">
        <v>120</v>
      </c>
      <c r="M94" s="1"/>
      <c r="N94" s="1"/>
      <c r="O94" s="23"/>
      <c r="P94" s="23"/>
      <c r="Q94" s="10"/>
      <c r="R94" s="10"/>
      <c r="S94" s="10"/>
      <c r="T94" s="7" t="s">
        <v>123</v>
      </c>
    </row>
    <row r="95" spans="2:20" ht="18.75" x14ac:dyDescent="0.25">
      <c r="B95" s="34">
        <v>19</v>
      </c>
      <c r="C95" s="4" t="s">
        <v>0</v>
      </c>
      <c r="D95" s="2" t="s">
        <v>129</v>
      </c>
      <c r="E95" s="1" t="s">
        <v>118</v>
      </c>
      <c r="F95" s="1" t="s">
        <v>118</v>
      </c>
      <c r="G95" s="25"/>
      <c r="H95" s="25"/>
      <c r="I95" s="37"/>
      <c r="J95" s="38" t="s">
        <v>130</v>
      </c>
      <c r="K95" s="33"/>
      <c r="L95" s="33" t="s">
        <v>120</v>
      </c>
      <c r="M95" s="1"/>
      <c r="N95" s="1"/>
      <c r="O95" s="23"/>
      <c r="P95" s="23"/>
      <c r="Q95" s="10"/>
      <c r="R95" s="10"/>
      <c r="S95" s="10"/>
      <c r="T95" s="7" t="s">
        <v>123</v>
      </c>
    </row>
    <row r="96" spans="2:20" ht="18.75" x14ac:dyDescent="0.25">
      <c r="B96" s="34">
        <v>20</v>
      </c>
      <c r="C96" s="4" t="s">
        <v>0</v>
      </c>
      <c r="D96" s="3" t="s">
        <v>63</v>
      </c>
      <c r="E96" s="14"/>
      <c r="F96" s="14"/>
      <c r="G96" s="4"/>
      <c r="H96" s="4"/>
      <c r="I96" s="15">
        <v>100000</v>
      </c>
      <c r="J96" s="13" t="s">
        <v>65</v>
      </c>
      <c r="K96" s="7">
        <f t="shared" si="9"/>
        <v>100000</v>
      </c>
      <c r="L96" s="7"/>
      <c r="M96" s="1"/>
      <c r="N96" s="4"/>
      <c r="O96" s="23"/>
      <c r="P96" s="10"/>
      <c r="Q96" s="10"/>
      <c r="R96" s="10"/>
      <c r="S96" s="10"/>
      <c r="T96" s="10"/>
    </row>
    <row r="97" spans="2:20" ht="18.75" x14ac:dyDescent="0.25">
      <c r="B97" s="34">
        <v>21</v>
      </c>
      <c r="C97" s="4" t="s">
        <v>0</v>
      </c>
      <c r="D97" s="3" t="s">
        <v>2</v>
      </c>
      <c r="E97" s="6" t="s">
        <v>0</v>
      </c>
      <c r="F97" s="4" t="s">
        <v>0</v>
      </c>
      <c r="G97" s="4" t="s">
        <v>0</v>
      </c>
      <c r="H97" s="4"/>
      <c r="I97" s="31">
        <v>400000</v>
      </c>
      <c r="J97" s="13" t="s">
        <v>65</v>
      </c>
      <c r="K97" s="7">
        <f t="shared" si="9"/>
        <v>400000</v>
      </c>
      <c r="L97" s="21"/>
      <c r="M97" s="1"/>
      <c r="N97" s="10"/>
      <c r="O97" s="23"/>
      <c r="P97" s="10"/>
      <c r="Q97" s="10"/>
      <c r="R97" s="10"/>
      <c r="S97" s="10"/>
      <c r="T97" s="10"/>
    </row>
    <row r="98" spans="2:20" ht="21" x14ac:dyDescent="0.25">
      <c r="K98" s="12">
        <f>SUM(K73:K97)</f>
        <v>1689290</v>
      </c>
    </row>
  </sheetData>
  <mergeCells count="49">
    <mergeCell ref="J10:J12"/>
    <mergeCell ref="K10:K12"/>
    <mergeCell ref="L10:L12"/>
    <mergeCell ref="M10:M12"/>
    <mergeCell ref="M73:M78"/>
    <mergeCell ref="B71:M71"/>
    <mergeCell ref="I44:I49"/>
    <mergeCell ref="K44:K49"/>
    <mergeCell ref="J44:J49"/>
    <mergeCell ref="L44:L49"/>
    <mergeCell ref="M44:M49"/>
    <mergeCell ref="L50:L53"/>
    <mergeCell ref="B57:B61"/>
    <mergeCell ref="L54:L55"/>
    <mergeCell ref="I57:I61"/>
    <mergeCell ref="J57:J61"/>
    <mergeCell ref="K57:K61"/>
    <mergeCell ref="L57:L61"/>
    <mergeCell ref="L86:L90"/>
    <mergeCell ref="C57:C61"/>
    <mergeCell ref="C86:C90"/>
    <mergeCell ref="L79:L82"/>
    <mergeCell ref="I83:I84"/>
    <mergeCell ref="K83:K84"/>
    <mergeCell ref="J83:J84"/>
    <mergeCell ref="L83:L84"/>
    <mergeCell ref="I79:I82"/>
    <mergeCell ref="J79:J82"/>
    <mergeCell ref="K79:K82"/>
    <mergeCell ref="I73:I78"/>
    <mergeCell ref="J73:J78"/>
    <mergeCell ref="K73:K78"/>
    <mergeCell ref="L73:L78"/>
    <mergeCell ref="B86:B90"/>
    <mergeCell ref="B1:C1"/>
    <mergeCell ref="I86:I90"/>
    <mergeCell ref="J86:J90"/>
    <mergeCell ref="K86:K90"/>
    <mergeCell ref="I54:I55"/>
    <mergeCell ref="J54:J55"/>
    <mergeCell ref="K54:K55"/>
    <mergeCell ref="I50:I53"/>
    <mergeCell ref="K50:K53"/>
    <mergeCell ref="J50:J53"/>
    <mergeCell ref="B42:M42"/>
    <mergeCell ref="B8:M8"/>
    <mergeCell ref="G10:G12"/>
    <mergeCell ref="H10:H12"/>
    <mergeCell ref="I10:I12"/>
  </mergeCells>
  <phoneticPr fontId="9" type="noConversion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and Estimate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2024-01-19T01:26:53Z</dcterms:modified>
</cp:coreProperties>
</file>