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ocuments\TomasTC\Projects\0040.Minebea - Stock Management System\"/>
    </mc:Choice>
  </mc:AlternateContent>
  <xr:revisionPtr revIDLastSave="0" documentId="13_ncr:1_{D994DCFD-B95C-4AEB-8019-DBAEAD1777EB}" xr6:coauthVersionLast="47" xr6:coauthVersionMax="47" xr10:uidLastSave="{00000000-0000-0000-0000-000000000000}"/>
  <bookViews>
    <workbookView xWindow="-108" yWindow="-108" windowWidth="30936" windowHeight="18696" activeTab="2" xr2:uid="{00000000-000D-0000-FFFF-FFFF00000000}"/>
  </bookViews>
  <sheets>
    <sheet name="ProductionSchedule" sheetId="1" r:id="rId1"/>
    <sheet name="ErrorCodeTable" sheetId="3" r:id="rId2"/>
    <sheet name="API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4" l="1"/>
  <c r="F18" i="4"/>
  <c r="F12" i="4"/>
  <c r="F9" i="4"/>
  <c r="F8" i="4"/>
  <c r="F17" i="4"/>
  <c r="F16" i="4"/>
  <c r="F15" i="4"/>
  <c r="F14" i="4"/>
  <c r="F13" i="4"/>
  <c r="B9" i="4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8" i="4"/>
  <c r="F11" i="4"/>
  <c r="F10" i="4"/>
  <c r="F7" i="4"/>
  <c r="G58" i="4"/>
  <c r="G57" i="4"/>
  <c r="G56" i="4"/>
  <c r="G55" i="4"/>
  <c r="G54" i="4" l="1"/>
  <c r="G53" i="4"/>
  <c r="G38" i="4"/>
  <c r="C11" i="3"/>
  <c r="C20" i="3"/>
  <c r="C19" i="3"/>
  <c r="C18" i="3"/>
  <c r="C17" i="3"/>
  <c r="C14" i="3"/>
  <c r="C13" i="3"/>
  <c r="C10" i="3"/>
  <c r="C9" i="3"/>
  <c r="C8" i="3"/>
  <c r="C7" i="3"/>
  <c r="C6" i="3"/>
  <c r="C5" i="3"/>
  <c r="C4" i="3"/>
  <c r="C3" i="3"/>
  <c r="C2" i="3"/>
  <c r="G52" i="4"/>
  <c r="G51" i="4"/>
  <c r="G50" i="4"/>
  <c r="G49" i="4"/>
  <c r="G48" i="4"/>
  <c r="G47" i="4"/>
  <c r="G46" i="4"/>
  <c r="G45" i="4"/>
  <c r="G42" i="4"/>
  <c r="G41" i="4"/>
  <c r="G40" i="4"/>
  <c r="G39" i="4"/>
  <c r="G44" i="4"/>
  <c r="G43" i="4"/>
</calcChain>
</file>

<file path=xl/sharedStrings.xml><?xml version="1.0" encoding="utf-8"?>
<sst xmlns="http://schemas.openxmlformats.org/spreadsheetml/2006/main" count="406" uniqueCount="164">
  <si>
    <t>Column name</t>
  </si>
  <si>
    <t>id</t>
  </si>
  <si>
    <t>pc_no</t>
  </si>
  <si>
    <t>part_color</t>
  </si>
  <si>
    <t>control_no</t>
  </si>
  <si>
    <t>status</t>
  </si>
  <si>
    <t>stage</t>
  </si>
  <si>
    <t>receive_plan_qty</t>
  </si>
  <si>
    <t>receive_act_qty</t>
  </si>
  <si>
    <t>receive_act_dt</t>
  </si>
  <si>
    <t>staging_act_dt</t>
  </si>
  <si>
    <t>staging_plan_qty</t>
  </si>
  <si>
    <t>staging_act_qty</t>
  </si>
  <si>
    <t>inner_plan_date</t>
  </si>
  <si>
    <t>inner_act_dt</t>
  </si>
  <si>
    <t>inner_plan_qty</t>
  </si>
  <si>
    <t>inner_act_qty</t>
  </si>
  <si>
    <t>outer_plan_date</t>
  </si>
  <si>
    <t>outer_act_dt</t>
  </si>
  <si>
    <t>outer_plan_qty</t>
  </si>
  <si>
    <t>outer_act_qty</t>
  </si>
  <si>
    <t>link to event log</t>
  </si>
  <si>
    <t>Type</t>
  </si>
  <si>
    <t>Description</t>
  </si>
  <si>
    <t>receive_step1</t>
  </si>
  <si>
    <t>receive_step2</t>
  </si>
  <si>
    <t>yes</t>
  </si>
  <si>
    <t>null</t>
  </si>
  <si>
    <t>receive_step3</t>
  </si>
  <si>
    <t>bigint</t>
  </si>
  <si>
    <t>receive_pending</t>
  </si>
  <si>
    <t>default</t>
  </si>
  <si>
    <t>Nullable</t>
  </si>
  <si>
    <t>staging_step1</t>
  </si>
  <si>
    <t>staging_step2</t>
  </si>
  <si>
    <t>staging_step3</t>
  </si>
  <si>
    <t>staging_pending</t>
  </si>
  <si>
    <t>receive_error</t>
  </si>
  <si>
    <t>staging_error</t>
  </si>
  <si>
    <t>outer_step1</t>
  </si>
  <si>
    <t>outer_step2</t>
  </si>
  <si>
    <t>outer_step3</t>
  </si>
  <si>
    <t>outer_pending</t>
  </si>
  <si>
    <t>outer_error</t>
  </si>
  <si>
    <t>outer_step4</t>
  </si>
  <si>
    <t>outer_step5</t>
  </si>
  <si>
    <t>part_no</t>
  </si>
  <si>
    <t>* The data should be separated for each content according to HATC.
DAY unit file has included the same receiving contents in the one data list.</t>
  </si>
  <si>
    <t>dayunit_ref_id</t>
  </si>
  <si>
    <t>hatc_ref_id</t>
  </si>
  <si>
    <t>outer_stopcase</t>
  </si>
  <si>
    <t>create_dt</t>
  </si>
  <si>
    <t>create_user_id</t>
  </si>
  <si>
    <t>update_dt</t>
  </si>
  <si>
    <t>update_user_id</t>
  </si>
  <si>
    <t>datetime</t>
  </si>
  <si>
    <t>varchar(50)</t>
  </si>
  <si>
    <t>numeric(18,0)</t>
  </si>
  <si>
    <t>date</t>
  </si>
  <si>
    <t>varchar(20)</t>
  </si>
  <si>
    <t>no</t>
  </si>
  <si>
    <t>increment</t>
  </si>
  <si>
    <t>Error code</t>
  </si>
  <si>
    <t>HATC data not found.</t>
  </si>
  <si>
    <t>DAY Unit data not found.</t>
  </si>
  <si>
    <t>Parts content receive not matched.</t>
  </si>
  <si>
    <t xml:space="preserve">Incorrected checkpoint. </t>
  </si>
  <si>
    <t>Import file unsuccessful.</t>
  </si>
  <si>
    <t>Unmatched meiji card.</t>
  </si>
  <si>
    <t>Unmatched packing check sheet barcodes.</t>
  </si>
  <si>
    <t>Invalid username or password.</t>
  </si>
  <si>
    <t>Meiji card not found.</t>
  </si>
  <si>
    <t>Cannot connect to web service.</t>
  </si>
  <si>
    <t>No handheld activated.</t>
  </si>
  <si>
    <t>Internal error on web server.</t>
  </si>
  <si>
    <t>Web server unreachable.</t>
  </si>
  <si>
    <t>Packing methods file not found.</t>
  </si>
  <si>
    <t>No.</t>
  </si>
  <si>
    <t>COMMAND</t>
  </si>
  <si>
    <t>SEC</t>
  </si>
  <si>
    <t>108</t>
  </si>
  <si>
    <t>Schedule not found.</t>
  </si>
  <si>
    <t>109</t>
  </si>
  <si>
    <t>Master checkpoint not found.</t>
  </si>
  <si>
    <t>HATC</t>
  </si>
  <si>
    <t>DAYUNIT</t>
  </si>
  <si>
    <t>Schedule</t>
  </si>
  <si>
    <t>A1</t>
  </si>
  <si>
    <t>A2</t>
  </si>
  <si>
    <t>(A)60</t>
  </si>
  <si>
    <t>IN</t>
  </si>
  <si>
    <t>OUT</t>
  </si>
  <si>
    <t>IN/OUT</t>
  </si>
  <si>
    <t>Change font color of PO.NO and Q.TY to green on tablet.</t>
  </si>
  <si>
    <t>{'url':'/res/meiji/1722A-5PA-A000.pdf', 'area':'receiving', 'pc_no':'223512312333422', 'part_no':'123456', 'part_color':'1234', 'control_no':'123456'}</t>
  </si>
  <si>
    <t>Shows wording "Waiting scan from Handy terminal", if url is blank and area is in receiving.</t>
  </si>
  <si>
    <t>Save event log data</t>
  </si>
  <si>
    <t>[
{'error_code':100,'error_det':'Import file unsuccessful.'}
,{'error_code':101,'error_det':'Invalid username or password.'}
,{'error_code':102,'error_det':'HATC data not found.'}
,{'error_code':103,'error_det':'DAY Unit data not found.'}
,{'error_code':104,'error_det':'Parts content receive not matched.'}
,{'error_code':105,'error_det':'Incorrected checkpoint. '}
,{'error_code':106,'error_det':'Unmatched meiji card.'}
,{'error_code':107,'error_det':'Unmatched packing check sheet barcodes.'}
,{'error_code':108,'error_det':'Schedule not found.'}
,{'error_code':109,'error_det':'Master checkpoint not found.'}
,{'error_code':201,'error_det':'Meiji card not found.'}
,{'error_code':202,'error_det':'Packing methods file not found.'}
,{'error_code':300,'error_det':'Cannot connect to web service.'}
,{'error_code':301,'error_det':'Internal error on web server.'}
,{'error_code':302,'error_det':'Web server unreachable.'}
,{'error_code':303,'error_det':'No handheld activated.'}
]</t>
  </si>
  <si>
    <t>Tell the device reload the data</t>
  </si>
  <si>
    <t>outer_start_dt</t>
  </si>
  <si>
    <t>varchar</t>
  </si>
  <si>
    <t>staging_user_id</t>
  </si>
  <si>
    <t>outer_user_id</t>
  </si>
  <si>
    <t>outer_subl_cf_user_id</t>
  </si>
  <si>
    <t>outer_lead_cf_user_id</t>
  </si>
  <si>
    <t>receive_user_id</t>
  </si>
  <si>
    <t>Imported from</t>
  </si>
  <si>
    <t>po_no</t>
  </si>
  <si>
    <t>receive_plan_date</t>
  </si>
  <si>
    <t>receive_plan_time</t>
  </si>
  <si>
    <t>staging_plan_date</t>
  </si>
  <si>
    <t>staging_plan_time</t>
  </si>
  <si>
    <t>inner_plan_time</t>
  </si>
  <si>
    <t>outer_plan_time</t>
  </si>
  <si>
    <t>vanning_plan_date</t>
  </si>
  <si>
    <t>vanning_plan_time</t>
  </si>
  <si>
    <t>{'user_id':'admin','device_id':'ht01','device_type':'handy'}</t>
  </si>
  <si>
    <t>{'user_id':'admin','device_id':'ht01','device_type':'handy',
'ttl':2,
'device_list':[
{'seq':1,'device_id':'tb01', 'device_type':'tablet','mode':'meiji_card_display'},
{'seq':2,'device_id':'tb02', 'device_type':'tablet','mode':'monitor'}
]}</t>
  </si>
  <si>
    <t>{'user_id':'admin','device_id':'tb01','device_type':'handy',
'pair_to_device_id':'ht01'}</t>
  </si>
  <si>
    <t>{'user_id':'admin','device_id':'tb01','device_type':'handy',
'pair_to_device_id':'ht01','result':'SUCCESS'}</t>
  </si>
  <si>
    <t>{'event':'TB_OUTER_PACKING_SUB_LEADER_CONFIRM_FAILED','error_code':101,'error_det':'Invalid username or password.','device_id':'tb01','user_id':'user1','device_type':'tablet','status':'ng','stage':'outer_packing'}</t>
  </si>
  <si>
    <t>{'device_id':'tb01','user_id':'user1','device_type':'tablet','pair_id':'ht01','pair_dev_type':'handy'}</t>
  </si>
  <si>
    <t>{'device_id':'tb01','user_id':'user1','device_type':'tablet','pair_id':'ht01','pair_dev_type':'handy','result':'success','error_code':'','error_det':''}</t>
  </si>
  <si>
    <t>{'device_id':'tb01','user_id':'user1','device_type':'tablet','list_type':'handy'}</t>
  </si>
  <si>
    <t>[
{'device_id':'ht01','device_type':'handy','user_id':'user1','area':'receiving','status':'idle'}
,{'device_id':'ht02','device_type':'handy', 'user_id':'user2', 'area':'staging', 'status':'paired'}
,{'device_id':'ht03','device_type':'handy', 'user_id':'user3', 'area':'outer', 'status':'idle'}
]</t>
  </si>
  <si>
    <t>{'from':{'device_id':'ht01','user_id':'user1','device_type':'handy'}, 'pc_no':'223512312333422', 'part_no':'123456', 'part_color':'1234', 'control_no':'123456', 'po_no':'1234567890'}</t>
  </si>
  <si>
    <t>{'from':{'device_id':'ht01','user_id':'user1','device_type':'handy'}, 'pc_no':'223512312333422', 'part_no':'123456', 'part_color':'1234', 'control_no':'123456', 'qty':30}</t>
  </si>
  <si>
    <t>https://tom-demo-01.proen.app.ruk-com.cloud/mast/pegasus/ht_api.php</t>
  </si>
  <si>
    <t>Input JSON</t>
  </si>
  <si>
    <t>Output JSON</t>
  </si>
  <si>
    <t>Remark</t>
  </si>
  <si>
    <t>Refer the &lt;data&gt; to LabelStatus table schema</t>
  </si>
  <si>
    <t>Refer the &lt;data&gt; to ProductionSchedule table schema</t>
  </si>
  <si>
    <t>{
 'status': &lt;RESULT&gt;(success/error)
 , 'error' : &lt;ERROR_DETAIL&gt;
 , 'affected_rows': &lt;N&gt;
}</t>
  </si>
  <si>
    <t>{
 'status': &lt;RESULT&gt;(success/error)
 , 'error' : &lt;ERROR_DETAIL&gt;
 , 'value': 
 [
  { &lt;data1&gt; }
  , { &lt;data2&gt; }
  , … 
 ]
}</t>
  </si>
  <si>
    <t>{
 'status': &lt;RESULT&gt;(success/error)
 , 'error' : &lt;ERROR_DETAIL&gt;
 , 'value': 
 [
  { &lt;data1&gt; }
  , { &lt;data2&gt; }
  , …
 ]
}</t>
  </si>
  <si>
    <t>Author:</t>
  </si>
  <si>
    <t>Kittisak</t>
  </si>
  <si>
    <t>URL:</t>
  </si>
  <si>
    <t>Version:</t>
  </si>
  <si>
    <t>1.0</t>
  </si>
  <si>
    <t>Last updated:</t>
  </si>
  <si>
    <t>SCHEDULE/LABEL</t>
  </si>
  <si>
    <t>SCHEDULE/LABEL/DETAILS/CONFIRM/PREPARE</t>
  </si>
  <si>
    <t>SCHEDULE/LABEL/DETAILS/CONFIRM/CONFIRM</t>
  </si>
  <si>
    <t>SCHEDULE/LABEL/DETAILS/REPRINT/CONFIRM</t>
  </si>
  <si>
    <t>SCHEDULE/LABEL/DETAILS/REPRINT/PREPARE</t>
  </si>
  <si>
    <t>LABEL/MANUAL/CONFIRM/PREPARE</t>
  </si>
  <si>
    <t>Function Ref.</t>
  </si>
  <si>
    <t>5-2-5</t>
  </si>
  <si>
    <t>5-2-6</t>
  </si>
  <si>
    <t>5-2-8</t>
  </si>
  <si>
    <t>LABEL/MANUAL/CONFIRM/CONFIRM</t>
  </si>
  <si>
    <t>RELABELING/CONFIRM/PREPARE</t>
  </si>
  <si>
    <t>RELABELING/CONFIRM/CONFIRM</t>
  </si>
  <si>
    <t>5-2-9</t>
  </si>
  <si>
    <t>INBOUND/SCHEDULE</t>
  </si>
  <si>
    <t>5-2-11</t>
  </si>
  <si>
    <t>INBOUND/SCHEDULE/DETAIL/CONFIRM</t>
  </si>
  <si>
    <t>5-2-12</t>
  </si>
  <si>
    <t>Refer the &lt;data&gt; to Inbound table schema</t>
  </si>
  <si>
    <t>INBOUND/MANUAL/DETAIL/CONFIRM</t>
  </si>
  <si>
    <t>5-2-13</t>
  </si>
  <si>
    <t>QC/SCHEDULE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</si>
</sst>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sz val="11"/>
      <color theme="1"/>
      <name val="Cascadia Code"/>
      <family val="3"/>
    </font>
    <font>
      <sz val="11"/>
      <color rgb="FF006100"/>
      <name val="Cascadia Code"/>
      <family val="3"/>
    </font>
    <font>
      <b/>
      <sz val="11"/>
      <color rgb="FFFA7D00"/>
      <name val="Cascadia Code"/>
      <family val="3"/>
    </font>
    <font>
      <i/>
      <sz val="11"/>
      <color rgb="FF7F7F7F"/>
      <name val="Cascadia Code"/>
      <family val="3"/>
    </font>
    <font>
      <u/>
      <sz val="11"/>
      <color theme="10"/>
      <name val="Cascadia Code"/>
      <family val="3"/>
    </font>
    <font>
      <sz val="11"/>
      <color rgb="FF9C6500"/>
      <name val="Cascadia Code"/>
      <family val="3"/>
    </font>
    <font>
      <sz val="11"/>
      <color theme="10"/>
      <name val="Cascadia Code"/>
      <family val="3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5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2" fillId="3" borderId="0" xfId="2" applyAlignment="1">
      <alignment wrapText="1"/>
    </xf>
    <xf numFmtId="0" fontId="4" fillId="0" borderId="0" xfId="0" applyFont="1"/>
    <xf numFmtId="0" fontId="1" fillId="2" borderId="0" xfId="1"/>
    <xf numFmtId="0" fontId="3" fillId="4" borderId="0" xfId="3"/>
    <xf numFmtId="49" fontId="0" fillId="0" borderId="0" xfId="0" applyNumberFormat="1"/>
    <xf numFmtId="49" fontId="1" fillId="2" borderId="0" xfId="1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0" xfId="1" applyAlignment="1">
      <alignment horizontal="left" vertical="top"/>
    </xf>
    <xf numFmtId="0" fontId="6" fillId="0" borderId="0" xfId="5"/>
    <xf numFmtId="0" fontId="1" fillId="2" borderId="0" xfId="1" applyAlignment="1">
      <alignment horizontal="center"/>
    </xf>
    <xf numFmtId="0" fontId="0" fillId="0" borderId="0" xfId="0" applyAlignment="1">
      <alignment horizontal="center"/>
    </xf>
    <xf numFmtId="0" fontId="2" fillId="3" borderId="0" xfId="2" applyAlignment="1">
      <alignment horizontal="center"/>
    </xf>
    <xf numFmtId="0" fontId="3" fillId="4" borderId="0" xfId="3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9" fillId="2" borderId="0" xfId="1" applyFont="1" applyAlignment="1">
      <alignment horizontal="left" vertical="top"/>
    </xf>
    <xf numFmtId="0" fontId="9" fillId="2" borderId="0" xfId="1" applyFont="1" applyAlignment="1">
      <alignment horizontal="left" vertical="top" wrapText="1"/>
    </xf>
    <xf numFmtId="0" fontId="10" fillId="5" borderId="1" xfId="4" applyFont="1" applyAlignment="1">
      <alignment horizontal="left" vertical="top" wrapText="1"/>
    </xf>
    <xf numFmtId="0" fontId="11" fillId="0" borderId="0" xfId="5" applyFont="1" applyAlignment="1">
      <alignment vertical="top"/>
    </xf>
    <xf numFmtId="0" fontId="11" fillId="0" borderId="0" xfId="5" applyFont="1" applyAlignment="1">
      <alignment vertical="top" wrapText="1"/>
    </xf>
    <xf numFmtId="0" fontId="13" fillId="4" borderId="1" xfId="3" applyFont="1" applyBorder="1" applyAlignment="1">
      <alignment horizontal="left" vertical="top" wrapText="1"/>
    </xf>
    <xf numFmtId="0" fontId="13" fillId="4" borderId="0" xfId="3" applyFont="1" applyAlignment="1">
      <alignment horizontal="left" vertical="top" wrapText="1"/>
    </xf>
    <xf numFmtId="0" fontId="11" fillId="0" borderId="0" xfId="5" applyFont="1" applyAlignment="1">
      <alignment horizontal="left" vertical="top"/>
    </xf>
    <xf numFmtId="0" fontId="11" fillId="0" borderId="0" xfId="5" applyFont="1" applyAlignment="1">
      <alignment wrapText="1"/>
    </xf>
    <xf numFmtId="0" fontId="0" fillId="6" borderId="3" xfId="0" applyFill="1" applyBorder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0" fillId="6" borderId="8" xfId="0" applyFill="1" applyBorder="1" applyAlignment="1">
      <alignment horizontal="left" vertical="top" wrapText="1"/>
    </xf>
    <xf numFmtId="0" fontId="8" fillId="7" borderId="3" xfId="0" applyFont="1" applyFill="1" applyBorder="1" applyAlignment="1">
      <alignment horizontal="left" vertical="top" wrapText="1"/>
    </xf>
    <xf numFmtId="16" fontId="8" fillId="7" borderId="3" xfId="0" applyNumberFormat="1" applyFont="1" applyFill="1" applyBorder="1" applyAlignment="1">
      <alignment horizontal="left" vertical="top"/>
    </xf>
    <xf numFmtId="0" fontId="0" fillId="7" borderId="4" xfId="0" applyFill="1" applyBorder="1" applyAlignment="1">
      <alignment horizontal="left" vertical="top" wrapText="1"/>
    </xf>
    <xf numFmtId="0" fontId="12" fillId="7" borderId="0" xfId="6" applyFont="1" applyFill="1" applyBorder="1" applyAlignment="1">
      <alignment horizontal="left" vertical="top" wrapText="1"/>
    </xf>
    <xf numFmtId="0" fontId="8" fillId="7" borderId="0" xfId="0" applyFont="1" applyFill="1" applyBorder="1" applyAlignment="1">
      <alignment horizontal="left" vertical="top" wrapText="1"/>
    </xf>
    <xf numFmtId="0" fontId="8" fillId="7" borderId="0" xfId="0" applyFont="1" applyFill="1" applyBorder="1" applyAlignment="1">
      <alignment horizontal="left" vertical="top" wrapText="1"/>
    </xf>
    <xf numFmtId="0" fontId="0" fillId="7" borderId="6" xfId="0" applyFill="1" applyBorder="1" applyAlignment="1">
      <alignment horizontal="left" vertical="top" wrapText="1"/>
    </xf>
    <xf numFmtId="0" fontId="14" fillId="7" borderId="8" xfId="6" quotePrefix="1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left" vertical="top" wrapText="1"/>
    </xf>
    <xf numFmtId="0" fontId="0" fillId="7" borderId="9" xfId="0" applyFill="1" applyBorder="1" applyAlignment="1">
      <alignment horizontal="left" vertical="top" wrapText="1"/>
    </xf>
    <xf numFmtId="0" fontId="0" fillId="6" borderId="2" xfId="0" applyFill="1" applyBorder="1" applyAlignment="1">
      <alignment horizontal="left" vertical="top"/>
    </xf>
    <xf numFmtId="0" fontId="0" fillId="6" borderId="5" xfId="0" applyFill="1" applyBorder="1" applyAlignment="1">
      <alignment horizontal="left" vertical="top"/>
    </xf>
    <xf numFmtId="0" fontId="0" fillId="6" borderId="7" xfId="0" applyFill="1" applyBorder="1" applyAlignment="1">
      <alignment horizontal="left" vertical="top"/>
    </xf>
    <xf numFmtId="14" fontId="8" fillId="0" borderId="0" xfId="0" quotePrefix="1" applyNumberFormat="1" applyFont="1" applyAlignment="1">
      <alignment horizontal="left" vertical="top" wrapText="1"/>
    </xf>
    <xf numFmtId="0" fontId="8" fillId="0" borderId="0" xfId="0" quotePrefix="1" applyFont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</cellXfs>
  <cellStyles count="7">
    <cellStyle name="Bad" xfId="2" builtinId="27"/>
    <cellStyle name="Calculation" xfId="4" builtinId="22"/>
    <cellStyle name="Explanatory Text" xfId="5" builtinId="53"/>
    <cellStyle name="Good" xfId="1" builtinId="26"/>
    <cellStyle name="Hyperlink" xfId="6" builtinId="8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om-demo-01.proen.app.ruk-com.cloud/mast/pegasus/ht_api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workbookViewId="0">
      <selection activeCell="C27" sqref="C27"/>
    </sheetView>
  </sheetViews>
  <sheetFormatPr defaultRowHeight="14.4"/>
  <cols>
    <col min="1" max="1" width="24.6640625" customWidth="1"/>
    <col min="2" max="2" width="13" customWidth="1"/>
    <col min="3" max="3" width="22.5546875" customWidth="1"/>
    <col min="4" max="4" width="12.109375" customWidth="1"/>
    <col min="5" max="5" width="11.109375" customWidth="1"/>
    <col min="6" max="6" width="28.44140625" style="12" customWidth="1"/>
    <col min="7" max="7" width="59.88671875" customWidth="1"/>
  </cols>
  <sheetData>
    <row r="1" spans="1:11" s="2" customFormat="1">
      <c r="A1" s="3" t="s">
        <v>0</v>
      </c>
      <c r="B1" s="3" t="s">
        <v>22</v>
      </c>
      <c r="C1" s="3" t="s">
        <v>23</v>
      </c>
      <c r="D1" s="3" t="s">
        <v>32</v>
      </c>
      <c r="E1" s="3" t="s">
        <v>31</v>
      </c>
      <c r="F1" s="11" t="s">
        <v>106</v>
      </c>
    </row>
    <row r="2" spans="1:11" ht="43.2">
      <c r="A2" s="4" t="s">
        <v>1</v>
      </c>
      <c r="B2" t="s">
        <v>29</v>
      </c>
      <c r="E2" t="s">
        <v>61</v>
      </c>
      <c r="G2" s="1" t="s">
        <v>47</v>
      </c>
    </row>
    <row r="3" spans="1:11">
      <c r="A3" t="s">
        <v>2</v>
      </c>
      <c r="B3" t="s">
        <v>59</v>
      </c>
      <c r="D3" t="s">
        <v>60</v>
      </c>
      <c r="F3" s="13" t="s">
        <v>84</v>
      </c>
    </row>
    <row r="4" spans="1:11">
      <c r="A4" t="s">
        <v>46</v>
      </c>
      <c r="B4" t="s">
        <v>59</v>
      </c>
      <c r="D4" t="s">
        <v>60</v>
      </c>
      <c r="F4" s="13" t="s">
        <v>84</v>
      </c>
      <c r="H4" s="4"/>
      <c r="I4" s="4" t="s">
        <v>85</v>
      </c>
      <c r="J4" s="4" t="s">
        <v>84</v>
      </c>
      <c r="K4" s="4" t="s">
        <v>86</v>
      </c>
    </row>
    <row r="5" spans="1:11">
      <c r="A5" t="s">
        <v>3</v>
      </c>
      <c r="B5" t="s">
        <v>59</v>
      </c>
      <c r="D5" t="s">
        <v>60</v>
      </c>
      <c r="F5" s="13" t="s">
        <v>84</v>
      </c>
      <c r="H5" s="4" t="s">
        <v>87</v>
      </c>
      <c r="I5" s="4" t="s">
        <v>89</v>
      </c>
      <c r="J5" s="4">
        <v>30</v>
      </c>
      <c r="K5" s="4">
        <v>30</v>
      </c>
    </row>
    <row r="6" spans="1:11">
      <c r="A6" t="s">
        <v>4</v>
      </c>
      <c r="B6" t="s">
        <v>59</v>
      </c>
      <c r="D6" t="s">
        <v>60</v>
      </c>
      <c r="F6" s="13" t="s">
        <v>84</v>
      </c>
      <c r="H6" s="4" t="s">
        <v>88</v>
      </c>
      <c r="I6" s="4"/>
      <c r="J6" s="4">
        <v>30</v>
      </c>
      <c r="K6" s="4">
        <v>30</v>
      </c>
    </row>
    <row r="7" spans="1:11">
      <c r="A7" t="s">
        <v>107</v>
      </c>
      <c r="B7" t="s">
        <v>59</v>
      </c>
      <c r="D7" t="s">
        <v>26</v>
      </c>
      <c r="E7" t="s">
        <v>27</v>
      </c>
      <c r="F7" s="14" t="s">
        <v>85</v>
      </c>
      <c r="H7" s="4"/>
      <c r="I7" s="4"/>
      <c r="J7" s="4"/>
      <c r="K7" s="4"/>
    </row>
    <row r="8" spans="1:11">
      <c r="A8" t="s">
        <v>5</v>
      </c>
      <c r="B8" t="s">
        <v>59</v>
      </c>
      <c r="D8" t="s">
        <v>60</v>
      </c>
    </row>
    <row r="9" spans="1:11">
      <c r="A9" t="s">
        <v>6</v>
      </c>
      <c r="B9" t="s">
        <v>59</v>
      </c>
      <c r="D9" t="s">
        <v>60</v>
      </c>
    </row>
    <row r="11" spans="1:11">
      <c r="A11" t="s">
        <v>108</v>
      </c>
      <c r="B11" t="s">
        <v>100</v>
      </c>
      <c r="D11" t="s">
        <v>26</v>
      </c>
      <c r="E11" t="s">
        <v>27</v>
      </c>
      <c r="F11" s="13" t="s">
        <v>84</v>
      </c>
    </row>
    <row r="12" spans="1:11">
      <c r="A12" t="s">
        <v>109</v>
      </c>
      <c r="B12" t="s">
        <v>100</v>
      </c>
      <c r="D12" t="s">
        <v>26</v>
      </c>
      <c r="E12" t="s">
        <v>27</v>
      </c>
      <c r="F12" s="14" t="s">
        <v>85</v>
      </c>
    </row>
    <row r="13" spans="1:11">
      <c r="A13" t="s">
        <v>9</v>
      </c>
      <c r="B13" t="s">
        <v>55</v>
      </c>
      <c r="D13" t="s">
        <v>26</v>
      </c>
      <c r="E13" t="s">
        <v>27</v>
      </c>
    </row>
    <row r="14" spans="1:11">
      <c r="A14" t="s">
        <v>7</v>
      </c>
      <c r="B14" t="s">
        <v>57</v>
      </c>
      <c r="D14" t="s">
        <v>60</v>
      </c>
      <c r="F14" s="13" t="s">
        <v>84</v>
      </c>
    </row>
    <row r="15" spans="1:11">
      <c r="A15" t="s">
        <v>8</v>
      </c>
      <c r="B15" t="s">
        <v>57</v>
      </c>
      <c r="D15" t="s">
        <v>26</v>
      </c>
      <c r="E15" t="s">
        <v>27</v>
      </c>
    </row>
    <row r="16" spans="1:11">
      <c r="A16" t="s">
        <v>24</v>
      </c>
      <c r="B16" t="s">
        <v>29</v>
      </c>
      <c r="C16" t="s">
        <v>21</v>
      </c>
      <c r="D16" t="s">
        <v>26</v>
      </c>
      <c r="E16" t="s">
        <v>27</v>
      </c>
    </row>
    <row r="17" spans="1:6">
      <c r="A17" t="s">
        <v>25</v>
      </c>
      <c r="B17" t="s">
        <v>29</v>
      </c>
      <c r="C17" t="s">
        <v>21</v>
      </c>
      <c r="D17" t="s">
        <v>26</v>
      </c>
      <c r="E17" t="s">
        <v>27</v>
      </c>
    </row>
    <row r="18" spans="1:6">
      <c r="A18" t="s">
        <v>28</v>
      </c>
      <c r="B18" t="s">
        <v>29</v>
      </c>
      <c r="C18" t="s">
        <v>21</v>
      </c>
      <c r="D18" t="s">
        <v>26</v>
      </c>
      <c r="E18" t="s">
        <v>27</v>
      </c>
    </row>
    <row r="19" spans="1:6">
      <c r="A19" t="s">
        <v>30</v>
      </c>
      <c r="B19" t="s">
        <v>29</v>
      </c>
      <c r="C19" t="s">
        <v>21</v>
      </c>
      <c r="D19" t="s">
        <v>26</v>
      </c>
      <c r="E19" t="s">
        <v>27</v>
      </c>
    </row>
    <row r="20" spans="1:6">
      <c r="A20" t="s">
        <v>37</v>
      </c>
      <c r="B20" t="s">
        <v>29</v>
      </c>
      <c r="C20" t="s">
        <v>21</v>
      </c>
      <c r="D20" t="s">
        <v>26</v>
      </c>
      <c r="E20" t="s">
        <v>27</v>
      </c>
    </row>
    <row r="21" spans="1:6">
      <c r="A21" t="s">
        <v>105</v>
      </c>
      <c r="B21" t="s">
        <v>100</v>
      </c>
      <c r="D21" t="s">
        <v>26</v>
      </c>
      <c r="E21" t="s">
        <v>27</v>
      </c>
    </row>
    <row r="23" spans="1:6">
      <c r="A23" t="s">
        <v>110</v>
      </c>
      <c r="B23" t="s">
        <v>100</v>
      </c>
      <c r="D23" t="s">
        <v>26</v>
      </c>
      <c r="E23" t="s">
        <v>27</v>
      </c>
      <c r="F23" s="13" t="s">
        <v>84</v>
      </c>
    </row>
    <row r="24" spans="1:6">
      <c r="A24" t="s">
        <v>111</v>
      </c>
      <c r="B24" t="s">
        <v>100</v>
      </c>
      <c r="D24" t="s">
        <v>26</v>
      </c>
      <c r="E24" t="s">
        <v>27</v>
      </c>
    </row>
    <row r="25" spans="1:6">
      <c r="A25" t="s">
        <v>10</v>
      </c>
      <c r="B25" t="s">
        <v>55</v>
      </c>
      <c r="D25" t="s">
        <v>26</v>
      </c>
      <c r="E25" t="s">
        <v>27</v>
      </c>
    </row>
    <row r="26" spans="1:6">
      <c r="A26" t="s">
        <v>11</v>
      </c>
      <c r="B26" t="s">
        <v>57</v>
      </c>
      <c r="D26" t="s">
        <v>60</v>
      </c>
      <c r="F26" s="13" t="s">
        <v>84</v>
      </c>
    </row>
    <row r="27" spans="1:6">
      <c r="A27" t="s">
        <v>12</v>
      </c>
      <c r="B27" t="s">
        <v>57</v>
      </c>
      <c r="D27" t="s">
        <v>26</v>
      </c>
      <c r="E27" t="s">
        <v>27</v>
      </c>
    </row>
    <row r="28" spans="1:6">
      <c r="A28" t="s">
        <v>33</v>
      </c>
      <c r="B28" t="s">
        <v>29</v>
      </c>
      <c r="C28" t="s">
        <v>21</v>
      </c>
      <c r="D28" t="s">
        <v>26</v>
      </c>
      <c r="E28" t="s">
        <v>27</v>
      </c>
    </row>
    <row r="29" spans="1:6">
      <c r="A29" t="s">
        <v>34</v>
      </c>
      <c r="B29" t="s">
        <v>29</v>
      </c>
      <c r="C29" t="s">
        <v>21</v>
      </c>
      <c r="D29" t="s">
        <v>26</v>
      </c>
      <c r="E29" t="s">
        <v>27</v>
      </c>
    </row>
    <row r="30" spans="1:6">
      <c r="A30" t="s">
        <v>35</v>
      </c>
      <c r="B30" t="s">
        <v>29</v>
      </c>
      <c r="C30" t="s">
        <v>21</v>
      </c>
      <c r="D30" t="s">
        <v>26</v>
      </c>
      <c r="E30" t="s">
        <v>27</v>
      </c>
    </row>
    <row r="31" spans="1:6">
      <c r="A31" t="s">
        <v>36</v>
      </c>
      <c r="B31" t="s">
        <v>29</v>
      </c>
      <c r="C31" t="s">
        <v>21</v>
      </c>
      <c r="D31" t="s">
        <v>26</v>
      </c>
      <c r="E31" t="s">
        <v>27</v>
      </c>
    </row>
    <row r="32" spans="1:6">
      <c r="A32" t="s">
        <v>38</v>
      </c>
      <c r="B32" t="s">
        <v>29</v>
      </c>
      <c r="C32" t="s">
        <v>21</v>
      </c>
      <c r="D32" t="s">
        <v>26</v>
      </c>
      <c r="E32" t="s">
        <v>27</v>
      </c>
    </row>
    <row r="33" spans="1:6">
      <c r="A33" t="s">
        <v>101</v>
      </c>
      <c r="B33" t="s">
        <v>100</v>
      </c>
      <c r="D33" t="s">
        <v>26</v>
      </c>
      <c r="E33" t="s">
        <v>27</v>
      </c>
    </row>
    <row r="35" spans="1:6">
      <c r="A35" t="s">
        <v>13</v>
      </c>
      <c r="B35" t="s">
        <v>100</v>
      </c>
      <c r="D35" t="s">
        <v>60</v>
      </c>
      <c r="F35" s="13" t="s">
        <v>84</v>
      </c>
    </row>
    <row r="36" spans="1:6">
      <c r="A36" t="s">
        <v>112</v>
      </c>
      <c r="B36" t="s">
        <v>100</v>
      </c>
      <c r="D36" t="s">
        <v>26</v>
      </c>
      <c r="E36" t="s">
        <v>27</v>
      </c>
      <c r="F36" s="13"/>
    </row>
    <row r="37" spans="1:6">
      <c r="A37" t="s">
        <v>14</v>
      </c>
      <c r="B37" t="s">
        <v>55</v>
      </c>
      <c r="D37" t="s">
        <v>26</v>
      </c>
      <c r="E37" t="s">
        <v>27</v>
      </c>
    </row>
    <row r="38" spans="1:6">
      <c r="A38" t="s">
        <v>15</v>
      </c>
      <c r="B38" t="s">
        <v>57</v>
      </c>
      <c r="D38" t="s">
        <v>60</v>
      </c>
      <c r="F38" s="13" t="s">
        <v>84</v>
      </c>
    </row>
    <row r="39" spans="1:6">
      <c r="A39" t="s">
        <v>16</v>
      </c>
      <c r="B39" t="s">
        <v>57</v>
      </c>
      <c r="D39" t="s">
        <v>26</v>
      </c>
      <c r="E39" t="s">
        <v>27</v>
      </c>
    </row>
    <row r="41" spans="1:6">
      <c r="A41" t="s">
        <v>17</v>
      </c>
      <c r="B41" t="s">
        <v>100</v>
      </c>
      <c r="D41" t="s">
        <v>60</v>
      </c>
      <c r="F41" s="13" t="s">
        <v>84</v>
      </c>
    </row>
    <row r="42" spans="1:6">
      <c r="A42" t="s">
        <v>113</v>
      </c>
      <c r="B42" t="s">
        <v>100</v>
      </c>
      <c r="D42" t="s">
        <v>26</v>
      </c>
      <c r="E42" t="s">
        <v>27</v>
      </c>
      <c r="F42" s="13"/>
    </row>
    <row r="43" spans="1:6">
      <c r="A43" t="s">
        <v>99</v>
      </c>
      <c r="B43" t="s">
        <v>55</v>
      </c>
      <c r="D43" t="s">
        <v>26</v>
      </c>
      <c r="E43" t="s">
        <v>27</v>
      </c>
    </row>
    <row r="44" spans="1:6">
      <c r="A44" t="s">
        <v>18</v>
      </c>
      <c r="B44" t="s">
        <v>55</v>
      </c>
      <c r="D44" t="s">
        <v>26</v>
      </c>
      <c r="E44" t="s">
        <v>27</v>
      </c>
    </row>
    <row r="45" spans="1:6">
      <c r="A45" t="s">
        <v>19</v>
      </c>
      <c r="B45" t="s">
        <v>57</v>
      </c>
      <c r="D45" t="s">
        <v>60</v>
      </c>
      <c r="F45" s="13" t="s">
        <v>84</v>
      </c>
    </row>
    <row r="46" spans="1:6">
      <c r="A46" t="s">
        <v>20</v>
      </c>
      <c r="B46" t="s">
        <v>57</v>
      </c>
      <c r="D46" t="s">
        <v>26</v>
      </c>
      <c r="E46" t="s">
        <v>27</v>
      </c>
    </row>
    <row r="47" spans="1:6">
      <c r="A47" t="s">
        <v>39</v>
      </c>
      <c r="B47" t="s">
        <v>29</v>
      </c>
      <c r="C47" t="s">
        <v>21</v>
      </c>
      <c r="D47" t="s">
        <v>26</v>
      </c>
      <c r="E47" t="s">
        <v>27</v>
      </c>
    </row>
    <row r="48" spans="1:6">
      <c r="A48" t="s">
        <v>40</v>
      </c>
      <c r="B48" t="s">
        <v>29</v>
      </c>
      <c r="C48" t="s">
        <v>21</v>
      </c>
      <c r="D48" t="s">
        <v>26</v>
      </c>
      <c r="E48" t="s">
        <v>27</v>
      </c>
    </row>
    <row r="49" spans="1:6">
      <c r="A49" t="s">
        <v>41</v>
      </c>
      <c r="B49" t="s">
        <v>29</v>
      </c>
      <c r="C49" t="s">
        <v>21</v>
      </c>
      <c r="D49" t="s">
        <v>26</v>
      </c>
      <c r="E49" t="s">
        <v>27</v>
      </c>
    </row>
    <row r="50" spans="1:6">
      <c r="A50" t="s">
        <v>44</v>
      </c>
      <c r="B50" t="s">
        <v>29</v>
      </c>
      <c r="C50" t="s">
        <v>21</v>
      </c>
      <c r="D50" t="s">
        <v>26</v>
      </c>
      <c r="E50" t="s">
        <v>27</v>
      </c>
    </row>
    <row r="51" spans="1:6">
      <c r="A51" t="s">
        <v>45</v>
      </c>
      <c r="B51" t="s">
        <v>29</v>
      </c>
      <c r="C51" t="s">
        <v>21</v>
      </c>
      <c r="D51" t="s">
        <v>26</v>
      </c>
      <c r="E51" t="s">
        <v>27</v>
      </c>
    </row>
    <row r="52" spans="1:6">
      <c r="A52" t="s">
        <v>42</v>
      </c>
      <c r="B52" t="s">
        <v>29</v>
      </c>
      <c r="C52" t="s">
        <v>21</v>
      </c>
      <c r="D52" t="s">
        <v>26</v>
      </c>
      <c r="E52" t="s">
        <v>27</v>
      </c>
    </row>
    <row r="53" spans="1:6">
      <c r="A53" t="s">
        <v>50</v>
      </c>
      <c r="B53" t="s">
        <v>29</v>
      </c>
      <c r="C53" t="s">
        <v>21</v>
      </c>
      <c r="D53" t="s">
        <v>26</v>
      </c>
      <c r="E53" t="s">
        <v>27</v>
      </c>
    </row>
    <row r="54" spans="1:6">
      <c r="A54" t="s">
        <v>43</v>
      </c>
      <c r="B54" t="s">
        <v>29</v>
      </c>
      <c r="C54" t="s">
        <v>21</v>
      </c>
      <c r="D54" t="s">
        <v>26</v>
      </c>
      <c r="E54" t="s">
        <v>27</v>
      </c>
    </row>
    <row r="55" spans="1:6">
      <c r="A55" t="s">
        <v>102</v>
      </c>
      <c r="B55" t="s">
        <v>100</v>
      </c>
      <c r="D55" t="s">
        <v>26</v>
      </c>
      <c r="E55" t="s">
        <v>27</v>
      </c>
    </row>
    <row r="56" spans="1:6">
      <c r="A56" t="s">
        <v>103</v>
      </c>
      <c r="B56" t="s">
        <v>100</v>
      </c>
      <c r="D56" t="s">
        <v>26</v>
      </c>
      <c r="E56" t="s">
        <v>27</v>
      </c>
    </row>
    <row r="57" spans="1:6">
      <c r="A57" t="s">
        <v>104</v>
      </c>
      <c r="B57" t="s">
        <v>100</v>
      </c>
      <c r="D57" t="s">
        <v>26</v>
      </c>
      <c r="E57" t="s">
        <v>27</v>
      </c>
    </row>
    <row r="59" spans="1:6">
      <c r="A59" t="s">
        <v>114</v>
      </c>
      <c r="B59" t="s">
        <v>58</v>
      </c>
      <c r="D59" t="s">
        <v>60</v>
      </c>
      <c r="F59" s="13" t="s">
        <v>84</v>
      </c>
    </row>
    <row r="60" spans="1:6" ht="16.5" customHeight="1">
      <c r="A60" s="15" t="s">
        <v>115</v>
      </c>
      <c r="B60" t="s">
        <v>100</v>
      </c>
      <c r="D60" t="s">
        <v>26</v>
      </c>
      <c r="E60" t="s">
        <v>27</v>
      </c>
    </row>
    <row r="61" spans="1:6">
      <c r="A61" t="s">
        <v>48</v>
      </c>
      <c r="B61" t="s">
        <v>29</v>
      </c>
      <c r="D61" t="s">
        <v>26</v>
      </c>
      <c r="E61" t="s">
        <v>27</v>
      </c>
      <c r="F61" s="14" t="s">
        <v>85</v>
      </c>
    </row>
    <row r="62" spans="1:6">
      <c r="A62" t="s">
        <v>49</v>
      </c>
      <c r="B62" t="s">
        <v>29</v>
      </c>
      <c r="D62" t="s">
        <v>60</v>
      </c>
      <c r="F62" s="13" t="s">
        <v>84</v>
      </c>
    </row>
    <row r="64" spans="1:6">
      <c r="A64" t="s">
        <v>51</v>
      </c>
      <c r="B64" t="s">
        <v>55</v>
      </c>
      <c r="D64" t="s">
        <v>60</v>
      </c>
    </row>
    <row r="65" spans="1:5">
      <c r="A65" t="s">
        <v>52</v>
      </c>
      <c r="B65" t="s">
        <v>56</v>
      </c>
      <c r="D65" t="s">
        <v>60</v>
      </c>
    </row>
    <row r="66" spans="1:5">
      <c r="A66" t="s">
        <v>53</v>
      </c>
      <c r="B66" t="s">
        <v>55</v>
      </c>
      <c r="D66" t="s">
        <v>26</v>
      </c>
      <c r="E66" t="s">
        <v>27</v>
      </c>
    </row>
    <row r="67" spans="1:5">
      <c r="A67" t="s">
        <v>54</v>
      </c>
      <c r="B67" t="s">
        <v>56</v>
      </c>
      <c r="D67" t="s">
        <v>26</v>
      </c>
      <c r="E67" t="s">
        <v>27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0"/>
  <sheetViews>
    <sheetView workbookViewId="0">
      <pane ySplit="1" topLeftCell="A2" activePane="bottomLeft" state="frozen"/>
      <selection pane="bottomLeft" activeCell="B22" sqref="B22"/>
    </sheetView>
  </sheetViews>
  <sheetFormatPr defaultRowHeight="14.4"/>
  <cols>
    <col min="1" max="1" width="22.44140625" style="5" customWidth="1"/>
    <col min="2" max="2" width="44" style="5" customWidth="1"/>
  </cols>
  <sheetData>
    <row r="1" spans="1:3">
      <c r="A1" s="6" t="s">
        <v>62</v>
      </c>
      <c r="B1" s="6" t="s">
        <v>23</v>
      </c>
    </row>
    <row r="2" spans="1:3">
      <c r="A2" s="5">
        <v>100</v>
      </c>
      <c r="B2" s="5" t="s">
        <v>67</v>
      </c>
      <c r="C2" t="str">
        <f>CONCATENATE(IF(A2=100,"",","), "{'error_code':", A2, ",'error_det':'", B2,"'}")</f>
        <v>{'error_code':100,'error_det':'Import file unsuccessful.'}</v>
      </c>
    </row>
    <row r="3" spans="1:3">
      <c r="A3" s="5">
        <v>101</v>
      </c>
      <c r="B3" s="5" t="s">
        <v>70</v>
      </c>
      <c r="C3" t="str">
        <f t="shared" ref="C3:C10" si="0">CONCATENATE(IF(A3=100,"",","), "{'error_code':", A3, ",'error_det':'", B3,"'}")</f>
        <v>,{'error_code':101,'error_det':'Invalid username or password.'}</v>
      </c>
    </row>
    <row r="4" spans="1:3">
      <c r="A4" s="5">
        <v>102</v>
      </c>
      <c r="B4" s="5" t="s">
        <v>63</v>
      </c>
      <c r="C4" t="str">
        <f t="shared" si="0"/>
        <v>,{'error_code':102,'error_det':'HATC data not found.'}</v>
      </c>
    </row>
    <row r="5" spans="1:3">
      <c r="A5" s="5">
        <v>103</v>
      </c>
      <c r="B5" s="5" t="s">
        <v>64</v>
      </c>
      <c r="C5" t="str">
        <f t="shared" si="0"/>
        <v>,{'error_code':103,'error_det':'DAY Unit data not found.'}</v>
      </c>
    </row>
    <row r="6" spans="1:3">
      <c r="A6" s="5">
        <v>104</v>
      </c>
      <c r="B6" s="5" t="s">
        <v>65</v>
      </c>
      <c r="C6" t="str">
        <f t="shared" si="0"/>
        <v>,{'error_code':104,'error_det':'Parts content receive not matched.'}</v>
      </c>
    </row>
    <row r="7" spans="1:3">
      <c r="A7" s="5">
        <v>105</v>
      </c>
      <c r="B7" s="5" t="s">
        <v>66</v>
      </c>
      <c r="C7" t="str">
        <f t="shared" si="0"/>
        <v>,{'error_code':105,'error_det':'Incorrected checkpoint. '}</v>
      </c>
    </row>
    <row r="8" spans="1:3">
      <c r="A8" s="5">
        <v>106</v>
      </c>
      <c r="B8" s="5" t="s">
        <v>68</v>
      </c>
      <c r="C8" t="str">
        <f t="shared" si="0"/>
        <v>,{'error_code':106,'error_det':'Unmatched meiji card.'}</v>
      </c>
    </row>
    <row r="9" spans="1:3">
      <c r="A9" s="5">
        <v>107</v>
      </c>
      <c r="B9" s="5" t="s">
        <v>69</v>
      </c>
      <c r="C9" t="str">
        <f t="shared" si="0"/>
        <v>,{'error_code':107,'error_det':'Unmatched packing check sheet barcodes.'}</v>
      </c>
    </row>
    <row r="10" spans="1:3">
      <c r="A10" s="5" t="s">
        <v>80</v>
      </c>
      <c r="B10" s="5" t="s">
        <v>81</v>
      </c>
      <c r="C10" t="str">
        <f t="shared" si="0"/>
        <v>,{'error_code':108,'error_det':'Schedule not found.'}</v>
      </c>
    </row>
    <row r="11" spans="1:3">
      <c r="A11" s="5" t="s">
        <v>82</v>
      </c>
      <c r="B11" s="5" t="s">
        <v>83</v>
      </c>
      <c r="C11" t="str">
        <f>CONCATENATE(IF(A11=100,"",","), "{'error_code':", A11, ",'error_det':'", B11,"'}")</f>
        <v>,{'error_code':109,'error_det':'Master checkpoint not found.'}</v>
      </c>
    </row>
    <row r="13" spans="1:3">
      <c r="A13" s="5">
        <v>201</v>
      </c>
      <c r="B13" s="5" t="s">
        <v>71</v>
      </c>
      <c r="C13" t="str">
        <f t="shared" ref="C13:C14" si="1">CONCATENATE(IF(A13=100,"",","), "{'error_code':", A13, ",'error_det':'", B13,"'}")</f>
        <v>,{'error_code':201,'error_det':'Meiji card not found.'}</v>
      </c>
    </row>
    <row r="14" spans="1:3">
      <c r="A14" s="5">
        <v>202</v>
      </c>
      <c r="B14" s="5" t="s">
        <v>76</v>
      </c>
      <c r="C14" t="str">
        <f t="shared" si="1"/>
        <v>,{'error_code':202,'error_det':'Packing methods file not found.'}</v>
      </c>
    </row>
    <row r="17" spans="1:3">
      <c r="A17" s="5">
        <v>300</v>
      </c>
      <c r="B17" s="5" t="s">
        <v>72</v>
      </c>
      <c r="C17" t="str">
        <f t="shared" ref="C17:C20" si="2">CONCATENATE(IF(A17=100,"",","), "{'error_code':", A17, ",'error_det':'", B17,"'}")</f>
        <v>,{'error_code':300,'error_det':'Cannot connect to web service.'}</v>
      </c>
    </row>
    <row r="18" spans="1:3">
      <c r="A18" s="5">
        <v>301</v>
      </c>
      <c r="B18" s="5" t="s">
        <v>74</v>
      </c>
      <c r="C18" t="str">
        <f t="shared" si="2"/>
        <v>,{'error_code':301,'error_det':'Internal error on web server.'}</v>
      </c>
    </row>
    <row r="19" spans="1:3">
      <c r="A19" s="5">
        <v>302</v>
      </c>
      <c r="B19" s="5" t="s">
        <v>75</v>
      </c>
      <c r="C19" t="str">
        <f t="shared" si="2"/>
        <v>,{'error_code':302,'error_det':'Web server unreachable.'}</v>
      </c>
    </row>
    <row r="20" spans="1:3">
      <c r="A20" s="5">
        <v>303</v>
      </c>
      <c r="B20" s="5" t="s">
        <v>73</v>
      </c>
      <c r="C20" t="str">
        <f t="shared" si="2"/>
        <v>,{'error_code':303,'error_det':'No handheld activated.'}</v>
      </c>
    </row>
  </sheetData>
  <pageMargins left="0.7" right="0.7" top="0.75" bottom="0.75" header="0.3" footer="0.3"/>
  <pageSetup paperSize="9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58"/>
  <sheetViews>
    <sheetView tabSelected="1" workbookViewId="0">
      <pane ySplit="6" topLeftCell="A17" activePane="bottomLeft" state="frozen"/>
      <selection pane="bottomLeft" activeCell="F19" sqref="F19"/>
    </sheetView>
  </sheetViews>
  <sheetFormatPr defaultColWidth="9.109375" defaultRowHeight="16.2"/>
  <cols>
    <col min="1" max="1" width="1.77734375" style="7" customWidth="1"/>
    <col min="2" max="2" width="4.44140625" style="7" customWidth="1"/>
    <col min="3" max="3" width="10.6640625" style="8" customWidth="1"/>
    <col min="4" max="4" width="32.33203125" style="17" customWidth="1"/>
    <col min="5" max="5" width="19.5546875" style="17" customWidth="1"/>
    <col min="6" max="6" width="65.6640625" style="16" customWidth="1"/>
    <col min="7" max="7" width="60.6640625" style="17" customWidth="1"/>
    <col min="8" max="8" width="40.21875" style="8" customWidth="1"/>
    <col min="9" max="16384" width="9.109375" style="7"/>
  </cols>
  <sheetData>
    <row r="1" spans="2:8" ht="8.4" customHeight="1" thickBot="1"/>
    <row r="2" spans="2:8">
      <c r="B2" s="40"/>
      <c r="C2" s="27" t="s">
        <v>136</v>
      </c>
      <c r="D2" s="30" t="s">
        <v>137</v>
      </c>
      <c r="E2" s="45" t="s">
        <v>141</v>
      </c>
      <c r="F2" s="31">
        <v>45259</v>
      </c>
      <c r="G2" s="30"/>
      <c r="H2" s="32"/>
    </row>
    <row r="3" spans="2:8" ht="18" customHeight="1">
      <c r="B3" s="41"/>
      <c r="C3" s="28" t="s">
        <v>138</v>
      </c>
      <c r="D3" s="33" t="s">
        <v>127</v>
      </c>
      <c r="E3" s="34"/>
      <c r="F3" s="34"/>
      <c r="G3" s="35"/>
      <c r="H3" s="36"/>
    </row>
    <row r="4" spans="2:8" ht="18" customHeight="1" thickBot="1">
      <c r="B4" s="42"/>
      <c r="C4" s="29" t="s">
        <v>139</v>
      </c>
      <c r="D4" s="37" t="s">
        <v>140</v>
      </c>
      <c r="E4" s="38"/>
      <c r="F4" s="38"/>
      <c r="G4" s="38"/>
      <c r="H4" s="39"/>
    </row>
    <row r="6" spans="2:8" s="9" customFormat="1">
      <c r="B6" s="18" t="s">
        <v>77</v>
      </c>
      <c r="C6" s="19" t="s">
        <v>79</v>
      </c>
      <c r="D6" s="19" t="s">
        <v>78</v>
      </c>
      <c r="E6" s="19" t="s">
        <v>148</v>
      </c>
      <c r="F6" s="18" t="s">
        <v>128</v>
      </c>
      <c r="G6" s="19" t="s">
        <v>129</v>
      </c>
      <c r="H6" s="19" t="s">
        <v>130</v>
      </c>
    </row>
    <row r="7" spans="2:8" ht="162">
      <c r="B7" s="16">
        <v>1</v>
      </c>
      <c r="C7" s="17" t="s">
        <v>90</v>
      </c>
      <c r="D7" s="23" t="s">
        <v>142</v>
      </c>
      <c r="E7" s="43" t="s">
        <v>149</v>
      </c>
      <c r="F7" s="17" t="str">
        <f>_xlfn.CONCAT("{
 'cmd':'", D7, "'
 , 'action_plan_date': &lt;YYYY-MM-DD&gt;
 , 'incharge': &lt;DEPARTMENT_ID&gt;
}
")</f>
        <v xml:space="preserve">{
 'cmd':'SCHEDULE/LABEL'
 , 'action_plan_date': &lt;YYYY-MM-DD&gt;
 , 'incharge': &lt;DEPARTMENT_ID&gt;
}
</v>
      </c>
      <c r="G7" s="20" t="s">
        <v>135</v>
      </c>
      <c r="H7" s="17" t="s">
        <v>132</v>
      </c>
    </row>
    <row r="8" spans="2:8" ht="162">
      <c r="B8" s="16">
        <f>B7+1</f>
        <v>2</v>
      </c>
      <c r="C8" s="17" t="s">
        <v>90</v>
      </c>
      <c r="D8" s="23" t="s">
        <v>143</v>
      </c>
      <c r="E8" s="43" t="s">
        <v>150</v>
      </c>
      <c r="F8" s="17" t="str">
        <f>_xlfn.CONCAT("{
 'cmd':'", D8, "'
 , 'sch_id':&lt;SCHEDULE ID&gt;
 , 'lot_no':&lt;YYYY-MM-DD&gt;
 , 'act_qty':&lt;Actual QTY&gt;
 , 'qty_per_box':&lt;QTY per Box&gt;
}")</f>
        <v>{
 'cmd':'SCHEDULE/LABEL/DETAILS/CONFIRM/PREPARE'
 , 'sch_id':&lt;SCHEDULE ID&gt;
 , 'lot_no':&lt;YYYY-MM-DD&gt;
 , 'act_qty':&lt;Actual QTY&gt;
 , 'qty_per_box':&lt;QTY per Box&gt;
}</v>
      </c>
      <c r="G8" s="20" t="s">
        <v>134</v>
      </c>
      <c r="H8" s="17" t="s">
        <v>131</v>
      </c>
    </row>
    <row r="9" spans="2:8" ht="162">
      <c r="B9" s="16">
        <f t="shared" ref="B9:B38" si="0">B8+1</f>
        <v>3</v>
      </c>
      <c r="C9" s="17" t="s">
        <v>90</v>
      </c>
      <c r="D9" s="23" t="s">
        <v>146</v>
      </c>
      <c r="E9" s="43" t="s">
        <v>150</v>
      </c>
      <c r="F9" s="17" t="str">
        <f>_xlfn.CONCAT("{
 'cmd':'", D9, "'
 , 'sch_id':&lt;SCHEDULE ID&gt;
 , 'lot_no':&lt;YYYY-MM-DD&gt;
 , 'act_qty':&lt;Actual QTY&gt;
 , 'qty_per_box':&lt;QTY per Box&gt;
}")</f>
        <v>{
 'cmd':'SCHEDULE/LABEL/DETAILS/REPRINT/PREPARE'
 , 'sch_id':&lt;SCHEDULE ID&gt;
 , 'lot_no':&lt;YYYY-MM-DD&gt;
 , 'act_qty':&lt;Actual QTY&gt;
 , 'qty_per_box':&lt;QTY per Box&gt;
}</v>
      </c>
      <c r="G9" s="20" t="s">
        <v>134</v>
      </c>
      <c r="H9" s="17" t="s">
        <v>131</v>
      </c>
    </row>
    <row r="10" spans="2:8" ht="162">
      <c r="B10" s="16">
        <f t="shared" si="0"/>
        <v>4</v>
      </c>
      <c r="C10" s="17" t="s">
        <v>90</v>
      </c>
      <c r="D10" s="23" t="s">
        <v>144</v>
      </c>
      <c r="E10" s="43" t="s">
        <v>150</v>
      </c>
      <c r="F10" s="17" t="str">
        <f>_xlfn.CONCAT("{
 'cmd':'", D10, "'
 , 'value': 
 [
  {'label_id':&lt;ID1&gt;}
  , {'label_id':&lt;ID2&gt;}
  , ...
 ]
}
")</f>
        <v xml:space="preserve">{
 'cmd':'SCHEDULE/LABEL/DETAILS/CONFIRM/CONFIRM'
 , 'value': 
 [
  {'label_id':&lt;ID1&gt;}
  , {'label_id':&lt;ID2&gt;}
  , ...
 ]
}
</v>
      </c>
      <c r="G10" s="20" t="s">
        <v>133</v>
      </c>
      <c r="H10" s="17"/>
    </row>
    <row r="11" spans="2:8" ht="162">
      <c r="B11" s="16">
        <f t="shared" si="0"/>
        <v>5</v>
      </c>
      <c r="C11" s="17" t="s">
        <v>90</v>
      </c>
      <c r="D11" s="23" t="s">
        <v>145</v>
      </c>
      <c r="E11" s="43" t="s">
        <v>150</v>
      </c>
      <c r="F11" s="17" t="str">
        <f>_xlfn.CONCAT("{
 'cmd':'", D11, "'
 , 'value': 
 [
  {'label_id':&lt;ID1&gt;}
  , {'label_id':&lt;ID2&gt;}
  , ...
 ]
}
")</f>
        <v xml:space="preserve">{
 'cmd':'SCHEDULE/LABEL/DETAILS/REPRINT/CONFIRM'
 , 'value': 
 [
  {'label_id':&lt;ID1&gt;}
  , {'label_id':&lt;ID2&gt;}
  , ...
 ]
}
</v>
      </c>
      <c r="G11" s="20" t="s">
        <v>133</v>
      </c>
      <c r="H11" s="17"/>
    </row>
    <row r="12" spans="2:8" ht="162">
      <c r="B12" s="16">
        <f t="shared" si="0"/>
        <v>6</v>
      </c>
      <c r="C12" s="17" t="s">
        <v>90</v>
      </c>
      <c r="D12" s="23" t="s">
        <v>147</v>
      </c>
      <c r="E12" s="43" t="s">
        <v>151</v>
      </c>
      <c r="F12" s="17" t="str">
        <f>_xlfn.CONCAT("{
 'cmd':'", D12, "'
 , 'parts_no':&lt;PARTS_NO&gt;
 , 'lot_no':&lt;YYYY-MM-DD&gt;
 , 'act_qty':&lt;Actual QTY&gt;
 , 'qty_per_box':&lt;QTY per Box&gt;
}")</f>
        <v>{
 'cmd':'LABEL/MANUAL/CONFIRM/PREPARE'
 , 'parts_no':&lt;PARTS_NO&gt;
 , 'lot_no':&lt;YYYY-MM-DD&gt;
 , 'act_qty':&lt;Actual QTY&gt;
 , 'qty_per_box':&lt;QTY per Box&gt;
}</v>
      </c>
      <c r="G12" s="20" t="s">
        <v>134</v>
      </c>
      <c r="H12" s="17" t="s">
        <v>131</v>
      </c>
    </row>
    <row r="13" spans="2:8" ht="162">
      <c r="B13" s="16">
        <f t="shared" si="0"/>
        <v>7</v>
      </c>
      <c r="C13" s="17" t="s">
        <v>90</v>
      </c>
      <c r="D13" s="23" t="s">
        <v>152</v>
      </c>
      <c r="E13" s="43" t="s">
        <v>151</v>
      </c>
      <c r="F13" s="17" t="str">
        <f>_xlfn.CONCAT("{
 'cmd':'", D13, "'
 , 'value': 
 [
  {'label_id':&lt;ID1&gt;}
  , {'label_id':&lt;ID2&gt;}
  , ...
 ]
}
")</f>
        <v xml:space="preserve">{
 'cmd':'LABEL/MANUAL/CONFIRM/CONFIRM'
 , 'value': 
 [
  {'label_id':&lt;ID1&gt;}
  , {'label_id':&lt;ID2&gt;}
  , ...
 ]
}
</v>
      </c>
      <c r="G13" s="20" t="s">
        <v>133</v>
      </c>
      <c r="H13" s="17"/>
    </row>
    <row r="14" spans="2:8" ht="162">
      <c r="B14" s="16">
        <f t="shared" si="0"/>
        <v>8</v>
      </c>
      <c r="C14" s="17" t="s">
        <v>90</v>
      </c>
      <c r="D14" s="23" t="s">
        <v>153</v>
      </c>
      <c r="E14" s="43" t="s">
        <v>155</v>
      </c>
      <c r="F14" s="17" t="str">
        <f>_xlfn.CONCAT("{
 'cmd':'", D14, "'
 , 'label_id':&lt;LABEL ID&gt;
 , 'new_qty':&lt;QTY&gt;
}")</f>
        <v>{
 'cmd':'RELABELING/CONFIRM/PREPARE'
 , 'label_id':&lt;LABEL ID&gt;
 , 'new_qty':&lt;QTY&gt;
}</v>
      </c>
      <c r="G14" s="20" t="s">
        <v>134</v>
      </c>
      <c r="H14" s="17" t="s">
        <v>131</v>
      </c>
    </row>
    <row r="15" spans="2:8" ht="178.2">
      <c r="B15" s="16">
        <f t="shared" si="0"/>
        <v>9</v>
      </c>
      <c r="C15" s="17" t="s">
        <v>90</v>
      </c>
      <c r="D15" s="23" t="s">
        <v>154</v>
      </c>
      <c r="E15" s="43" t="s">
        <v>155</v>
      </c>
      <c r="F15" s="17" t="str">
        <f>_xlfn.CONCAT("{
 'cmd':'", D15, "'
 , 'ref_label_id':&lt;LABEL_ID&gt;
 , 'value': 
 [
  {'label_id':&lt;ID1&gt;}
  , {'label_id':&lt;ID2&gt;}
  , ...
 ]
}
")</f>
        <v xml:space="preserve">{
 'cmd':'RELABELING/CONFIRM/CONFIRM'
 , 'ref_label_id':&lt;LABEL_ID&gt;
 , 'value': 
 [
  {'label_id':&lt;ID1&gt;}
  , {'label_id':&lt;ID2&gt;}
  , ...
 ]
}
</v>
      </c>
      <c r="G15" s="20" t="s">
        <v>133</v>
      </c>
      <c r="H15" s="17"/>
    </row>
    <row r="16" spans="2:8" ht="162">
      <c r="B16" s="16">
        <f t="shared" si="0"/>
        <v>10</v>
      </c>
      <c r="C16" s="17" t="s">
        <v>90</v>
      </c>
      <c r="D16" s="23" t="s">
        <v>156</v>
      </c>
      <c r="E16" s="44" t="s">
        <v>157</v>
      </c>
      <c r="F16" s="17" t="str">
        <f>_xlfn.CONCAT("{
 'cmd':'", D16, "'
 , 'action_plan_date': &lt;YYYY-MM-DD&gt;
 , 'incharge': &lt;DEPARTMENT_ID&gt;
}
")</f>
        <v xml:space="preserve">{
 'cmd':'INBOUND/SCHEDULE'
 , 'action_plan_date': &lt;YYYY-MM-DD&gt;
 , 'incharge': &lt;DEPARTMENT_ID&gt;
}
</v>
      </c>
      <c r="G16" s="20" t="s">
        <v>135</v>
      </c>
      <c r="H16" s="17" t="s">
        <v>132</v>
      </c>
    </row>
    <row r="17" spans="2:8" ht="162">
      <c r="B17" s="16">
        <f t="shared" si="0"/>
        <v>11</v>
      </c>
      <c r="C17" s="17" t="s">
        <v>90</v>
      </c>
      <c r="D17" s="23" t="s">
        <v>158</v>
      </c>
      <c r="E17" s="44" t="s">
        <v>159</v>
      </c>
      <c r="F17" s="17" t="str">
        <f>_xlfn.CONCAT("{
 'cmd':'", D17, "'
 , 'value': 
 [
  {&lt;data1&gt;}
  , {&lt;data2&gt;}
  , ...
 ]
}
")</f>
        <v xml:space="preserve">{
 'cmd':'INBOUND/SCHEDULE/DETAIL/CONFIRM'
 , 'value': 
 [
  {&lt;data1&gt;}
  , {&lt;data2&gt;}
  , ...
 ]
}
</v>
      </c>
      <c r="G17" s="20" t="s">
        <v>133</v>
      </c>
      <c r="H17" s="17" t="s">
        <v>160</v>
      </c>
    </row>
    <row r="18" spans="2:8" ht="162">
      <c r="B18" s="16">
        <f t="shared" si="0"/>
        <v>12</v>
      </c>
      <c r="C18" s="17" t="s">
        <v>90</v>
      </c>
      <c r="D18" s="23" t="s">
        <v>161</v>
      </c>
      <c r="E18" s="44" t="s">
        <v>162</v>
      </c>
      <c r="F18" s="17" t="str">
        <f>_xlfn.CONCAT("{
 'cmd':'", D18, "'
 , 'value': 
 [
  {&lt;data1&gt;}
  , {&lt;data2&gt;}
  , ...
 ]
}
")</f>
        <v xml:space="preserve">{
 'cmd':'INBOUND/MANUAL/DETAIL/CONFIRM'
 , 'value': 
 [
  {&lt;data1&gt;}
  , {&lt;data2&gt;}
  , ...
 ]
}
</v>
      </c>
      <c r="G18" s="20" t="s">
        <v>133</v>
      </c>
      <c r="H18" s="17" t="s">
        <v>160</v>
      </c>
    </row>
    <row r="19" spans="2:8" ht="162">
      <c r="B19" s="16">
        <f t="shared" si="0"/>
        <v>13</v>
      </c>
      <c r="C19" s="17" t="s">
        <v>90</v>
      </c>
      <c r="D19" s="23" t="s">
        <v>163</v>
      </c>
      <c r="E19" s="44" t="s">
        <v>157</v>
      </c>
      <c r="F19" s="17" t="str">
        <f>_xlfn.CONCAT("{
 'cmd':'", D19, "'
 , 'action_plan_date': &lt;YYYY-MM-DD&gt;
 , 'incharge': &lt;DEPARTMENT_ID&gt;
}
")</f>
        <v xml:space="preserve">{
 'cmd':'QC/SCHEDULE'
 , 'action_plan_date': &lt;YYYY-MM-DD&gt;
 , 'incharge': &lt;DEPARTMENT_ID&gt;
}
</v>
      </c>
      <c r="G19" s="20" t="s">
        <v>135</v>
      </c>
      <c r="H19" s="17" t="s">
        <v>132</v>
      </c>
    </row>
    <row r="20" spans="2:8">
      <c r="B20" s="16">
        <f t="shared" si="0"/>
        <v>14</v>
      </c>
      <c r="C20" s="17"/>
      <c r="D20" s="23"/>
      <c r="G20" s="20"/>
      <c r="H20" s="17"/>
    </row>
    <row r="21" spans="2:8">
      <c r="B21" s="16">
        <f t="shared" si="0"/>
        <v>15</v>
      </c>
      <c r="C21" s="17"/>
      <c r="D21" s="23"/>
      <c r="G21" s="20"/>
      <c r="H21" s="17"/>
    </row>
    <row r="22" spans="2:8">
      <c r="B22" s="16">
        <f t="shared" si="0"/>
        <v>16</v>
      </c>
      <c r="C22" s="17"/>
      <c r="D22" s="23"/>
      <c r="G22" s="20"/>
      <c r="H22" s="17"/>
    </row>
    <row r="23" spans="2:8">
      <c r="B23" s="16">
        <f t="shared" si="0"/>
        <v>17</v>
      </c>
      <c r="C23" s="17"/>
      <c r="D23" s="23"/>
      <c r="G23" s="20"/>
      <c r="H23" s="17"/>
    </row>
    <row r="24" spans="2:8">
      <c r="B24" s="16">
        <f t="shared" si="0"/>
        <v>18</v>
      </c>
      <c r="C24" s="17"/>
      <c r="D24" s="23"/>
      <c r="G24" s="20"/>
      <c r="H24" s="17"/>
    </row>
    <row r="25" spans="2:8">
      <c r="B25" s="16">
        <f t="shared" si="0"/>
        <v>19</v>
      </c>
      <c r="C25" s="17"/>
      <c r="D25" s="23"/>
      <c r="G25" s="20"/>
      <c r="H25" s="17"/>
    </row>
    <row r="26" spans="2:8">
      <c r="B26" s="16">
        <f t="shared" si="0"/>
        <v>20</v>
      </c>
      <c r="C26" s="17"/>
      <c r="D26" s="23"/>
      <c r="G26" s="20"/>
      <c r="H26" s="17"/>
    </row>
    <row r="27" spans="2:8">
      <c r="B27" s="16">
        <f t="shared" si="0"/>
        <v>21</v>
      </c>
      <c r="C27" s="17"/>
      <c r="D27" s="23"/>
      <c r="G27" s="20"/>
      <c r="H27" s="17"/>
    </row>
    <row r="28" spans="2:8">
      <c r="B28" s="16">
        <f t="shared" si="0"/>
        <v>22</v>
      </c>
      <c r="C28" s="17"/>
      <c r="D28" s="23"/>
      <c r="G28" s="20"/>
      <c r="H28" s="17"/>
    </row>
    <row r="29" spans="2:8">
      <c r="B29" s="16">
        <f t="shared" si="0"/>
        <v>23</v>
      </c>
      <c r="C29" s="17"/>
      <c r="D29" s="23"/>
      <c r="G29" s="20"/>
      <c r="H29" s="17"/>
    </row>
    <row r="30" spans="2:8">
      <c r="B30" s="16">
        <f t="shared" si="0"/>
        <v>24</v>
      </c>
      <c r="C30" s="17"/>
      <c r="D30" s="23"/>
      <c r="G30" s="20"/>
      <c r="H30" s="17"/>
    </row>
    <row r="31" spans="2:8">
      <c r="B31" s="16">
        <f t="shared" si="0"/>
        <v>25</v>
      </c>
      <c r="C31" s="17"/>
      <c r="D31" s="23"/>
      <c r="G31" s="20"/>
      <c r="H31" s="17"/>
    </row>
    <row r="32" spans="2:8">
      <c r="B32" s="16">
        <f t="shared" si="0"/>
        <v>26</v>
      </c>
      <c r="C32" s="17"/>
      <c r="D32" s="23"/>
      <c r="G32" s="20"/>
      <c r="H32" s="17"/>
    </row>
    <row r="33" spans="2:8">
      <c r="B33" s="16">
        <f t="shared" si="0"/>
        <v>27</v>
      </c>
      <c r="C33" s="17"/>
      <c r="D33" s="23"/>
      <c r="G33" s="20"/>
      <c r="H33" s="17"/>
    </row>
    <row r="34" spans="2:8">
      <c r="B34" s="16">
        <f t="shared" si="0"/>
        <v>28</v>
      </c>
      <c r="C34" s="17"/>
      <c r="D34" s="23"/>
      <c r="G34" s="20"/>
      <c r="H34" s="17"/>
    </row>
    <row r="35" spans="2:8">
      <c r="B35" s="16">
        <f t="shared" si="0"/>
        <v>29</v>
      </c>
      <c r="C35" s="17"/>
      <c r="D35" s="23"/>
      <c r="G35" s="20"/>
      <c r="H35" s="17"/>
    </row>
    <row r="36" spans="2:8">
      <c r="B36" s="16">
        <f t="shared" si="0"/>
        <v>30</v>
      </c>
      <c r="C36" s="17"/>
      <c r="D36" s="23"/>
      <c r="G36" s="20"/>
      <c r="H36" s="17"/>
    </row>
    <row r="37" spans="2:8">
      <c r="B37" s="16">
        <f t="shared" si="0"/>
        <v>31</v>
      </c>
      <c r="C37" s="17"/>
      <c r="D37" s="23"/>
      <c r="G37" s="20"/>
      <c r="H37" s="17"/>
    </row>
    <row r="38" spans="2:8" ht="409.6">
      <c r="B38" s="16">
        <f t="shared" si="0"/>
        <v>32</v>
      </c>
      <c r="C38" s="17" t="s">
        <v>91</v>
      </c>
      <c r="D38" s="23"/>
      <c r="F38" s="16" t="s">
        <v>97</v>
      </c>
      <c r="G38" s="20" t="str">
        <f t="shared" ref="G38" si="1">CONCATENATE("{'cmd':'", D38, "'", IF(F38="","", CONCATENATE(", 'ext':", F38)), "}")</f>
        <v>{'cmd':'', 'ext':[
{'error_code':100,'error_det':'Import file unsuccessful.'}
,{'error_code':101,'error_det':'Invalid username or password.'}
,{'error_code':102,'error_det':'HATC data not found.'}
,{'error_code':103,'error_det':'DAY Unit data not found.'}
,{'error_code':104,'error_det':'Parts content receive not matched.'}
,{'error_code':105,'error_det':'Incorrected checkpoint. '}
,{'error_code':106,'error_det':'Unmatched meiji card.'}
,{'error_code':107,'error_det':'Unmatched packing check sheet barcodes.'}
,{'error_code':108,'error_det':'Schedule not found.'}
,{'error_code':109,'error_det':'Master checkpoint not found.'}
,{'error_code':201,'error_det':'Meiji card not found.'}
,{'error_code':202,'error_det':'Packing methods file not found.'}
,{'error_code':300,'error_det':'Cannot connect to web service.'}
,{'error_code':301,'error_det':'Internal error on web server.'}
,{'error_code':302,'error_det':'Web server unreachable.'}
,{'error_code':303,'error_det':'No handheld activated.'}
]}</v>
      </c>
      <c r="H38" s="17"/>
    </row>
    <row r="39" spans="2:8" ht="64.8">
      <c r="B39" s="16">
        <v>5</v>
      </c>
      <c r="C39" s="17" t="s">
        <v>90</v>
      </c>
      <c r="D39" s="23"/>
      <c r="F39" s="16" t="s">
        <v>121</v>
      </c>
      <c r="G39" s="20" t="str">
        <f t="shared" ref="G39:G42" si="2">CONCATENATE("{'cmd':'", D39, "'", IF(F39="","", CONCATENATE(", 'ext':", F39)), "}")</f>
        <v>{'cmd':'', 'ext':{'device_id':'tb01','user_id':'user1','device_type':'tablet','pair_id':'ht01','pair_dev_type':'handy'}}</v>
      </c>
      <c r="H39" s="17"/>
    </row>
    <row r="40" spans="2:8" ht="81">
      <c r="B40" s="16">
        <v>6</v>
      </c>
      <c r="C40" s="17" t="s">
        <v>91</v>
      </c>
      <c r="D40" s="23"/>
      <c r="F40" s="16" t="s">
        <v>122</v>
      </c>
      <c r="G40" s="20" t="str">
        <f t="shared" si="2"/>
        <v>{'cmd':'', 'ext':{'device_id':'tb01','user_id':'user1','device_type':'tablet','pair_id':'ht01','pair_dev_type':'handy','result':'success','error_code':'','error_det':''}}</v>
      </c>
      <c r="H40" s="17"/>
    </row>
    <row r="41" spans="2:8" ht="64.8">
      <c r="B41" s="16">
        <v>7</v>
      </c>
      <c r="C41" s="17" t="s">
        <v>90</v>
      </c>
      <c r="D41" s="23"/>
      <c r="F41" s="16" t="s">
        <v>121</v>
      </c>
      <c r="G41" s="20" t="str">
        <f t="shared" si="2"/>
        <v>{'cmd':'', 'ext':{'device_id':'tb01','user_id':'user1','device_type':'tablet','pair_id':'ht01','pair_dev_type':'handy'}}</v>
      </c>
      <c r="H41" s="17"/>
    </row>
    <row r="42" spans="2:8" ht="81">
      <c r="B42" s="16">
        <v>8</v>
      </c>
      <c r="C42" s="17" t="s">
        <v>91</v>
      </c>
      <c r="D42" s="23"/>
      <c r="F42" s="16" t="s">
        <v>122</v>
      </c>
      <c r="G42" s="20" t="str">
        <f t="shared" si="2"/>
        <v>{'cmd':'', 'ext':{'device_id':'tb01','user_id':'user1','device_type':'tablet','pair_id':'ht01','pair_dev_type':'handy','result':'success','error_code':'','error_det':''}}</v>
      </c>
      <c r="H42" s="17"/>
    </row>
    <row r="43" spans="2:8" ht="48.6">
      <c r="B43" s="16">
        <v>9</v>
      </c>
      <c r="C43" s="17" t="s">
        <v>90</v>
      </c>
      <c r="D43" s="23"/>
      <c r="F43" s="16" t="s">
        <v>123</v>
      </c>
      <c r="G43" s="20" t="str">
        <f t="shared" ref="G43:G50" si="3">CONCATENATE("{'cmd':'", D43, "'", IF(F43="","", CONCATENATE(", 'ext':", F43)), "}")</f>
        <v>{'cmd':'', 'ext':{'device_id':'tb01','user_id':'user1','device_type':'tablet','list_type':'handy'}}</v>
      </c>
      <c r="H43" s="17"/>
    </row>
    <row r="44" spans="2:8" ht="178.2">
      <c r="B44" s="16">
        <v>10</v>
      </c>
      <c r="C44" s="17" t="s">
        <v>91</v>
      </c>
      <c r="D44" s="23"/>
      <c r="F44" s="17" t="s">
        <v>124</v>
      </c>
      <c r="G44" s="20" t="str">
        <f t="shared" si="3"/>
        <v>{'cmd':'', 'ext':[
{'device_id':'ht01','device_type':'handy','user_id':'user1','area':'receiving','status':'idle'}
,{'device_id':'ht02','device_type':'handy', 'user_id':'user2', 'area':'staging', 'status':'paired'}
,{'device_id':'ht03','device_type':'handy', 'user_id':'user3', 'area':'outer', 'status':'idle'}
]}</v>
      </c>
      <c r="H44" s="17"/>
    </row>
    <row r="45" spans="2:8" ht="113.4">
      <c r="B45" s="16">
        <v>11</v>
      </c>
      <c r="C45" s="17" t="s">
        <v>92</v>
      </c>
      <c r="D45" s="23"/>
      <c r="E45" s="17" t="s">
        <v>95</v>
      </c>
      <c r="F45" s="16" t="s">
        <v>94</v>
      </c>
      <c r="G45" s="20" t="str">
        <f t="shared" si="3"/>
        <v>{'cmd':'', 'ext':{'url':'/res/meiji/1722A-5PA-A000.pdf', 'area':'receiving', 'pc_no':'223512312333422', 'part_no':'123456', 'part_color':'1234', 'control_no':'123456'}}</v>
      </c>
      <c r="H45" s="17"/>
    </row>
    <row r="46" spans="2:8">
      <c r="B46" s="16">
        <v>12</v>
      </c>
      <c r="C46" s="17" t="s">
        <v>92</v>
      </c>
      <c r="D46" s="23"/>
      <c r="G46" s="20" t="str">
        <f t="shared" si="3"/>
        <v>{'cmd':''}</v>
      </c>
      <c r="H46" s="17"/>
    </row>
    <row r="47" spans="2:8" s="10" customFormat="1" ht="97.2">
      <c r="B47" s="25">
        <v>13</v>
      </c>
      <c r="C47" s="22" t="s">
        <v>92</v>
      </c>
      <c r="D47" s="22"/>
      <c r="E47" s="21" t="s">
        <v>93</v>
      </c>
      <c r="F47" s="21" t="s">
        <v>125</v>
      </c>
      <c r="G47" s="22" t="str">
        <f t="shared" si="3"/>
        <v>{'cmd':'', 'ext':{'from':{'device_id':'ht01','user_id':'user1','device_type':'handy'}, 'pc_no':'223512312333422', 'part_no':'123456', 'part_color':'1234', 'control_no':'123456', 'po_no':'1234567890'}}</v>
      </c>
      <c r="H47" s="26"/>
    </row>
    <row r="48" spans="2:8" s="10" customFormat="1">
      <c r="B48" s="25">
        <v>14</v>
      </c>
      <c r="C48" s="22" t="s">
        <v>92</v>
      </c>
      <c r="D48" s="22"/>
      <c r="E48" s="21"/>
      <c r="F48" s="21"/>
      <c r="G48" s="22" t="str">
        <f t="shared" si="3"/>
        <v>{'cmd':''}</v>
      </c>
      <c r="H48" s="26"/>
    </row>
    <row r="49" spans="2:8" s="10" customFormat="1" ht="97.2">
      <c r="B49" s="25">
        <v>15</v>
      </c>
      <c r="C49" s="22" t="s">
        <v>92</v>
      </c>
      <c r="D49" s="22"/>
      <c r="E49" s="21"/>
      <c r="F49" s="21" t="s">
        <v>126</v>
      </c>
      <c r="G49" s="22" t="str">
        <f t="shared" si="3"/>
        <v>{'cmd':'', 'ext':{'from':{'device_id':'ht01','user_id':'user1','device_type':'handy'}, 'pc_no':'223512312333422', 'part_no':'123456', 'part_color':'1234', 'control_no':'123456', 'qty':30}}</v>
      </c>
      <c r="H49" s="26"/>
    </row>
    <row r="50" spans="2:8" s="10" customFormat="1">
      <c r="B50" s="25">
        <v>16</v>
      </c>
      <c r="C50" s="22" t="s">
        <v>92</v>
      </c>
      <c r="D50" s="22"/>
      <c r="E50" s="21"/>
      <c r="F50" s="21"/>
      <c r="G50" s="22" t="str">
        <f t="shared" si="3"/>
        <v>{'cmd':''}</v>
      </c>
      <c r="H50" s="26"/>
    </row>
    <row r="51" spans="2:8" ht="113.4">
      <c r="B51" s="16">
        <v>17</v>
      </c>
      <c r="C51" s="17" t="s">
        <v>90</v>
      </c>
      <c r="D51" s="23"/>
      <c r="E51" s="17" t="s">
        <v>96</v>
      </c>
      <c r="F51" s="16" t="s">
        <v>120</v>
      </c>
      <c r="G51" s="20" t="str">
        <f t="shared" ref="G51:G58" si="4">CONCATENATE("{'cmd':'", D51, "'", IF(F51="","", CONCATENATE(", 'ext':", F51)), "}")</f>
        <v>{'cmd':'', 'ext':{'event':'TB_OUTER_PACKING_SUB_LEADER_CONFIRM_FAILED','error_code':101,'error_det':'Invalid username or password.','device_id':'tb01','user_id':'user1','device_type':'tablet','status':'ng','stage':'outer_packing'}}</v>
      </c>
      <c r="H51" s="17"/>
    </row>
    <row r="52" spans="2:8">
      <c r="B52" s="16">
        <v>18</v>
      </c>
      <c r="C52" s="17" t="s">
        <v>91</v>
      </c>
      <c r="D52" s="23"/>
      <c r="G52" s="20" t="str">
        <f t="shared" si="4"/>
        <v>{'cmd':''}</v>
      </c>
      <c r="H52" s="17"/>
    </row>
    <row r="53" spans="2:8" ht="48.6">
      <c r="B53" s="16">
        <v>19</v>
      </c>
      <c r="C53" s="17" t="s">
        <v>91</v>
      </c>
      <c r="D53" s="24"/>
      <c r="E53" s="17" t="s">
        <v>98</v>
      </c>
      <c r="G53" s="20" t="str">
        <f t="shared" si="4"/>
        <v>{'cmd':''}</v>
      </c>
      <c r="H53" s="17"/>
    </row>
    <row r="54" spans="2:8">
      <c r="B54" s="16">
        <v>20</v>
      </c>
      <c r="C54" s="17" t="s">
        <v>90</v>
      </c>
      <c r="D54" s="24"/>
      <c r="G54" s="20" t="str">
        <f t="shared" si="4"/>
        <v>{'cmd':''}</v>
      </c>
      <c r="H54" s="17"/>
    </row>
    <row r="55" spans="2:8" ht="48.6">
      <c r="B55" s="16">
        <v>21</v>
      </c>
      <c r="C55" s="17" t="s">
        <v>90</v>
      </c>
      <c r="D55" s="24"/>
      <c r="F55" s="16" t="s">
        <v>116</v>
      </c>
      <c r="G55" s="20" t="str">
        <f t="shared" si="4"/>
        <v>{'cmd':'', 'ext':{'user_id':'admin','device_id':'ht01','device_type':'handy'}}</v>
      </c>
      <c r="H55" s="17"/>
    </row>
    <row r="56" spans="2:8" ht="178.2">
      <c r="B56" s="16">
        <v>22</v>
      </c>
      <c r="C56" s="17" t="s">
        <v>91</v>
      </c>
      <c r="D56" s="24"/>
      <c r="F56" s="17" t="s">
        <v>117</v>
      </c>
      <c r="G56" s="20" t="str">
        <f t="shared" si="4"/>
        <v>{'cmd':'', 'ext':{'user_id':'admin','device_id':'ht01','device_type':'handy',
'ttl':2,
'device_list':[
{'seq':1,'device_id':'tb01', 'device_type':'tablet','mode':'meiji_card_display'},
{'seq':2,'device_id':'tb02', 'device_type':'tablet','mode':'monitor'}
]}}</v>
      </c>
      <c r="H56" s="17"/>
    </row>
    <row r="57" spans="2:8" ht="64.8">
      <c r="B57" s="16">
        <v>23</v>
      </c>
      <c r="C57" s="17" t="s">
        <v>90</v>
      </c>
      <c r="D57" s="24"/>
      <c r="F57" s="17" t="s">
        <v>118</v>
      </c>
      <c r="G57" s="20" t="str">
        <f t="shared" si="4"/>
        <v>{'cmd':'', 'ext':{'user_id':'admin','device_id':'tb01','device_type':'handy',
'pair_to_device_id':'ht01'}}</v>
      </c>
      <c r="H57" s="17"/>
    </row>
    <row r="58" spans="2:8" ht="64.8">
      <c r="B58" s="16">
        <v>24</v>
      </c>
      <c r="C58" s="17" t="s">
        <v>91</v>
      </c>
      <c r="D58" s="24"/>
      <c r="F58" s="17" t="s">
        <v>119</v>
      </c>
      <c r="G58" s="20" t="str">
        <f t="shared" si="4"/>
        <v>{'cmd':'', 'ext':{'user_id':'admin','device_id':'tb01','device_type':'handy',
'pair_to_device_id':'ht01','result':'SUCCESS'}}</v>
      </c>
      <c r="H58" s="17"/>
    </row>
  </sheetData>
  <mergeCells count="1">
    <mergeCell ref="D3:F3"/>
  </mergeCells>
  <hyperlinks>
    <hyperlink ref="D3" r:id="rId1" xr:uid="{D7E38AAE-4DA3-405C-9C23-ABBF531CF0F5}"/>
  </hyperlinks>
  <pageMargins left="0.7" right="0.7" top="0.75" bottom="0.75" header="0.3" footer="0.3"/>
  <pageSetup paperSize="9" scale="62" fitToHeight="0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ProductionSchedule</vt:lpstr>
      <vt:lpstr>ErrorCodeTable</vt:lpstr>
      <vt:lpstr>API</vt:lpstr>
    </vt:vector>
  </TitlesOfParts>
  <Company>TOMAS Engineering (Thailand) Co.,Ltd.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Kritsanee S.</dc:creator>
  <cp:lastModifiedBy>Kittisak Nack</cp:lastModifiedBy>
  <cp:lastPrinted>2022-11-30T04:18:34Z</cp:lastPrinted>
  <dcterms:created xsi:type="dcterms:W3CDTF">2022-11-13T17:07:32Z</dcterms:created>
  <dcterms:modified xsi:type="dcterms:W3CDTF">2023-11-29T11:38:01Z</dcterms:modified>
</cp:coreProperties>
</file>